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astan\Documents\DAM\AMR\Elenchi contratti ufficio\Dataset appalti\2020\Marzo 2020\AMR\"/>
    </mc:Choice>
  </mc:AlternateContent>
  <bookViews>
    <workbookView xWindow="0" yWindow="0" windowWidth="19200" windowHeight="10845"/>
  </bookViews>
  <sheets>
    <sheet name="Foglio1" sheetId="1" r:id="rId1"/>
    <sheet name="valori" sheetId="2" r:id="rId2"/>
  </sheets>
  <externalReferences>
    <externalReference r:id="rId3"/>
  </externalReferences>
  <definedNames>
    <definedName name="_xlnm._FilterDatabase" localSheetId="0" hidden="1">Foglio1!$A$14:$W$469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14" i="1" l="1"/>
  <c r="W471" i="1"/>
  <c r="W33" i="1" l="1"/>
  <c r="W362" i="1" l="1"/>
  <c r="W329" i="1" l="1"/>
  <c r="W296" i="1"/>
  <c r="W239" i="1"/>
  <c r="W229" i="1"/>
  <c r="W34" i="1"/>
  <c r="W32" i="1"/>
  <c r="W257" i="1" l="1"/>
  <c r="W128" i="1"/>
  <c r="W27" i="1"/>
</calcChain>
</file>

<file path=xl/sharedStrings.xml><?xml version="1.0" encoding="utf-8"?>
<sst xmlns="http://schemas.openxmlformats.org/spreadsheetml/2006/main" count="4346" uniqueCount="1878">
  <si>
    <t>PARTECIPANTI</t>
  </si>
  <si>
    <t>AGGIUDICATARI</t>
  </si>
  <si>
    <t>CIG</t>
  </si>
  <si>
    <t>Struttura proponente</t>
  </si>
  <si>
    <t>Oggetto</t>
  </si>
  <si>
    <t>SceltaContraente</t>
  </si>
  <si>
    <t>Raggruppamento</t>
  </si>
  <si>
    <t>Partecipante</t>
  </si>
  <si>
    <t>aggiudicatarioRaggruppamento</t>
  </si>
  <si>
    <t>Aggiudicatario</t>
  </si>
  <si>
    <t>Importo Aggiudicazione</t>
  </si>
  <si>
    <t>tempiCompletamento</t>
  </si>
  <si>
    <t>Importo Somme Liquidate</t>
  </si>
  <si>
    <t>cig</t>
  </si>
  <si>
    <t>codiceFiscaleProp</t>
  </si>
  <si>
    <t>denominazione</t>
  </si>
  <si>
    <t>oggetto</t>
  </si>
  <si>
    <t>sceltaContraente</t>
  </si>
  <si>
    <t>codiceFiscale</t>
  </si>
  <si>
    <t>identificativoFiscaleEstero</t>
  </si>
  <si>
    <t>ragioneSociale</t>
  </si>
  <si>
    <t>ruolo</t>
  </si>
  <si>
    <t>codiceFiscale2</t>
  </si>
  <si>
    <t>identificativoFiscaleEstero3</t>
  </si>
  <si>
    <t>ragioneSociale3</t>
  </si>
  <si>
    <t>codiceFiscale3</t>
  </si>
  <si>
    <t>identificativoFiscaleEstero4</t>
  </si>
  <si>
    <t>ragioneSociale5</t>
  </si>
  <si>
    <t>ruolo6</t>
  </si>
  <si>
    <t>codiceFiscale7</t>
  </si>
  <si>
    <t>identificativoFiscaleEstero2</t>
  </si>
  <si>
    <t>ragioneSociale8</t>
  </si>
  <si>
    <t>importoAggiudicazione</t>
  </si>
  <si>
    <t>dataInizio</t>
  </si>
  <si>
    <t>dataUltimazione</t>
  </si>
  <si>
    <t>importoSommeLiquidate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</si>
  <si>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</si>
  <si>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</si>
  <si>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</si>
  <si>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</si>
  <si>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</si>
  <si>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</si>
  <si>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</si>
  <si>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</si>
  <si>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</si>
  <si>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</si>
  <si>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</si>
  <si>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</si>
  <si>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</si>
  <si>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</si>
  <si>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</si>
  <si>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</si>
  <si>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</si>
  <si>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</si>
  <si>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</si>
  <si>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</si>
  <si>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</si>
  <si>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</si>
  <si>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</si>
  <si>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</si>
  <si>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</si>
  <si>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</si>
  <si>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</si>
  <si>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</si>
  <si>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01-MANDANTE</t>
  </si>
  <si>
    <t>02-MANDATARIA</t>
  </si>
  <si>
    <t>03-ASSOCIATA</t>
  </si>
  <si>
    <t>04-CAPOGRUPPO</t>
  </si>
  <si>
    <t>05-CONSORZIATA</t>
  </si>
  <si>
    <t>titolo</t>
  </si>
  <si>
    <t>abstract</t>
  </si>
  <si>
    <t>dataPubblicazioneDataset</t>
  </si>
  <si>
    <t>entePubblicatore</t>
  </si>
  <si>
    <t>dataUltimoAggiornamentoDataset</t>
  </si>
  <si>
    <t>annoRiferimento</t>
  </si>
  <si>
    <t>urlFile</t>
  </si>
  <si>
    <t>licenza</t>
  </si>
  <si>
    <t>01- PROCEDURA APERTA</t>
  </si>
  <si>
    <t>03-PROCEDURA NEGOZIATA PREVIA PUBBLICAZIONE DEL BANDO</t>
  </si>
  <si>
    <t>04-PROCEDURA NEGOZIATA SENZA PREVIA PUBBLICAZIONE DEL BANDO</t>
  </si>
  <si>
    <t>08 - AFFIDAMENTO IN ECONOMIA - COTTIMO FIDUCIARIO</t>
  </si>
  <si>
    <t>23-AFFIDAMENTO IN ECONOMIA - AFFIDAMENTO DIRETTO</t>
  </si>
  <si>
    <t>26 - AFFIDAMENTO DIRETTO IN ADESIONE AD ACCORDO QUADRO/CONVENZIONE</t>
  </si>
  <si>
    <t>Z5411E6E68</t>
  </si>
  <si>
    <t>Consob - Divisione Amministrazione</t>
  </si>
  <si>
    <t xml:space="preserve">FORNITURA SERVIZIO DI COFFEE BREAK PER SEMINARIO </t>
  </si>
  <si>
    <t>12713671001*00495780507*05100261006</t>
  </si>
  <si>
    <t>Da Noi S.r.l.* BA.RI s.n.c.*Natalizi Catering S.r.l.</t>
  </si>
  <si>
    <t>Da Noi S.r.l.</t>
  </si>
  <si>
    <t>Z1012124E1</t>
  </si>
  <si>
    <t xml:space="preserve">FORNITURA SERVIZIO COFFEE BREAK PER IL SEMINARIO </t>
  </si>
  <si>
    <t>12713671001*00495780507</t>
  </si>
  <si>
    <t>Da Noi S.r.l.* BA.RI s.n.c.</t>
  </si>
  <si>
    <t>35426184DA</t>
  </si>
  <si>
    <t>Servizio di internet service provider ed interconnessione Roma - Milano</t>
  </si>
  <si>
    <t>05815611008</t>
  </si>
  <si>
    <t xml:space="preserve">Telecom Italia Digital Solutions S.p.A. con socio unico </t>
  </si>
  <si>
    <t>Z1B2D25B1</t>
  </si>
  <si>
    <t>80204250585</t>
  </si>
  <si>
    <t>Servizio Catering del 21/06/2015</t>
  </si>
  <si>
    <t>12713671001</t>
  </si>
  <si>
    <t>03771690967</t>
  </si>
  <si>
    <t>Thomson Reuters (Markets) Italia S.p.A.</t>
  </si>
  <si>
    <t xml:space="preserve">Servizio di manutenzione apparati di rete </t>
  </si>
  <si>
    <t>00488410010</t>
  </si>
  <si>
    <t>Telecom Italia S.p.A.</t>
  </si>
  <si>
    <t xml:space="preserve">Convenzione per l'accesso all'archivio dei rapporti finanziari </t>
  </si>
  <si>
    <t>06363391001</t>
  </si>
  <si>
    <t>Agenzia delle Entrate</t>
  </si>
  <si>
    <t>Adempimenti ai sensi dell'articolo 1, comma 32 della legge n. 190/2012</t>
  </si>
  <si>
    <t>CONSOB - Commissione Nazionale per le Società e la Borsa</t>
  </si>
  <si>
    <t>http://www.consob.it/it/web/area-pubblica/riepilogo-dei-contratti</t>
  </si>
  <si>
    <t>IODL</t>
  </si>
  <si>
    <t>BLOOMBERG FINANCE L.P.</t>
  </si>
  <si>
    <t xml:space="preserve">624314670E </t>
  </si>
  <si>
    <t>Adesione a Convenzione Telefonia Mobile 6 -(trasmigrazione da precedente Convenzione) - 6247691DB3 (noleggio cellulari, router, SIM) - 62485323BA (servizio device management) e proroghe</t>
  </si>
  <si>
    <t>552844484E</t>
  </si>
  <si>
    <t>Servizio di manutenzione apparati di rete sede di Roma e di Milano</t>
  </si>
  <si>
    <t>SERVIZIO DI DEPOSITO E ARCHIVIAZIONE DI DOCUMENTAZIONE ISTITUZIONALE - lotto 1: Roma</t>
  </si>
  <si>
    <t>00554730580*10729070150*05195930580*13005180156*06012171002</t>
  </si>
  <si>
    <t>Preda Informatica S.r.l.*Italarchivi S.r.l.*Bucap S.p.A.*Crown World Wide S.r.l.*Roenet S.r.l.</t>
  </si>
  <si>
    <t>05195930580</t>
  </si>
  <si>
    <t xml:space="preserve">Bucap S.p.A. </t>
  </si>
  <si>
    <t>SERVIZIO DI DEPOSITO E ARCHIVIAZIONE DI DOCUMENTAZIONE ISTITUZIONALE - lotto 2: Milano</t>
  </si>
  <si>
    <t>Z7A127A3E4</t>
  </si>
  <si>
    <t>Adesione alla convenzione Consip "Noleggio Autovetture 10bis" per il noleggio di due Opel Astra Elective 1.4 100cv</t>
  </si>
  <si>
    <t>01924961004</t>
  </si>
  <si>
    <t xml:space="preserve">Ald Automotive Italia S.r.l. </t>
  </si>
  <si>
    <t>ZC2127A3B0</t>
  </si>
  <si>
    <t xml:space="preserve">Adesione convenzione Consip "Noleggio Autovetture 10bis" per il noleggio di due Peugeot 108 Active 1.0 12v Vti </t>
  </si>
  <si>
    <t>04911190488</t>
  </si>
  <si>
    <t>Arval Service Lease Italia Spa</t>
  </si>
  <si>
    <t>Assicassa* Unisalute S.p.A.</t>
  </si>
  <si>
    <t>01-MANDANTE*02-MANDATARIA</t>
  </si>
  <si>
    <t>97607920150</t>
  </si>
  <si>
    <t>Cassa RBM Salute</t>
  </si>
  <si>
    <t xml:space="preserve">Z15137CFA9   </t>
  </si>
  <si>
    <t>Noleggio per 48 mesi stampante XEROX  ColorQube 9303</t>
  </si>
  <si>
    <t>01979371000*07590501008*06572791009*01376370688</t>
  </si>
  <si>
    <t>A.M.G. SYSTEM*E-SERVIZI SPA*LOGATEK SRL*PRIMO PIANO DI STEFANO COPPOLA</t>
  </si>
  <si>
    <t>07590501008</t>
  </si>
  <si>
    <t>E-SERVIZI SPA</t>
  </si>
  <si>
    <t>Z2E12781AE</t>
  </si>
  <si>
    <t>Noleggio n. 7 fotocopiatrici multifunzione per la sede di Milano via Broletto 7 tramite convenzione Consip</t>
  </si>
  <si>
    <t>02298700010</t>
  </si>
  <si>
    <t>OLIVETTI SPA</t>
  </si>
  <si>
    <t>Olivetti Spa</t>
  </si>
  <si>
    <t>5773907AC7</t>
  </si>
  <si>
    <t>Gara per l'affidamento del servizio di  vigilanza armata della sede di Roma della Consob</t>
  </si>
  <si>
    <t>CSM Global Security Service s.r.l. * Sipro Sicurezza Professionale s.r.l.</t>
  </si>
  <si>
    <t>00818630188*07756851007*03707541003*11970841000*03941281002*08720161002*10169951000*04995770585*05800441007*07456011001*02644430825*02652960580*04607470582*10368351002*07897711003*09020721008*07147091008*</t>
  </si>
  <si>
    <t>Axitea s.p.a.*Centralpol s.r.l.*Città di Roma Metronotte Soc. Coop.*CLSTV s.r.l.*Cosmopol s.r.l.*GIAMA s.r.l.*International Security Service Vigilanza s.p.a.* Istituto di Vigilanza Argo s.r.l.*Istituto di Vigilanza dell'Urbe s.p.a.*Metro Security Express s.r.l.* Mondilpol Security s.p.a.* Securitas Metronotte s.r.l.*Security Service s.r.l.*Securpol Group s.r.l. a socio unico*Sicuritalia s.p.a.* Superpol s.r.l.*TVE Vigilanza L. s.r.l.*</t>
  </si>
  <si>
    <t>10169951000</t>
  </si>
  <si>
    <t>International Security Service Vigilanza s.p.a.</t>
  </si>
  <si>
    <t>60734609BC</t>
  </si>
  <si>
    <t>Adesione alla convenzione Consip "fotocopiatrici 23" per il noleggio di 43 fotocopiatrici multifunzione per la sede di Roma</t>
  </si>
  <si>
    <t>Olivetti S.p.A.</t>
  </si>
  <si>
    <t>5493702A4C</t>
  </si>
  <si>
    <t>Servizi di sviluppo, manutenzione e gestione del Sistema informativo della CONSOB. Scadenza prorogata al 30 giugno 2020</t>
  </si>
  <si>
    <t>00282140029-02937770960-03351210756-00709092583</t>
  </si>
  <si>
    <t>HP Enterprise Services Italia S.r.l. - Multivendor Service S.r.l. - Links Management and Technology S.p.A.- Open System S.r.l.</t>
  </si>
  <si>
    <t>02-MANDATARIA - 01 MANDANTE - 01 MANDANTE - 01 MANDANTE</t>
  </si>
  <si>
    <t>Z1418463DD</t>
  </si>
  <si>
    <t>Adesione alla convenzione Consip (Noleggio autovettura VW GOLF 1.4 )</t>
  </si>
  <si>
    <t>ALD AUTOMOTIVE ITALIA S.r.l.</t>
  </si>
  <si>
    <t>66794887DD</t>
  </si>
  <si>
    <t xml:space="preserve">Contratto copertura assicurativa verso terzi e dipendenti RCT/O della Consob-  Stipulato a seguito di gara esperita da AGCM per l'afffidamento di servizi assicurativi RCT/O e All Risk Property per AGCM e Consob  (lotto 1 CIG 6508546E0E) </t>
  </si>
  <si>
    <t>07585850584</t>
  </si>
  <si>
    <t>LLoyd's - Sindacato Leader Mitsui</t>
  </si>
  <si>
    <t>00818570012</t>
  </si>
  <si>
    <t>ZA818BC4EB</t>
  </si>
  <si>
    <t>Noleggio autovettura Fiat Panda - Adesione a convenzione Consip  Autoveicoli in noleggio 11</t>
  </si>
  <si>
    <t>Z320273CA7</t>
  </si>
  <si>
    <t xml:space="preserve">Servizio di tefonia fissa </t>
  </si>
  <si>
    <t>67376493D8</t>
  </si>
  <si>
    <t>RDO tramite MEPA per servizio di manutenzione centrali telefoniche, prodotti, applicativi di supporto alla fonia e servizi accessori in uso presso Consob di Roma e di Milano per il periodo 1.9.2016- 31.8.2018</t>
  </si>
  <si>
    <t>Fastweb spa</t>
  </si>
  <si>
    <t>ZD21BBA069</t>
  </si>
  <si>
    <t>Fornitura n. 3 Netscaler VPX 200 Standard Edition con servizio manutenzione quadriennale</t>
  </si>
  <si>
    <t>00488410010*07059981006</t>
  </si>
  <si>
    <t>Telecom Italia S.p.A.*Teleconsys S.r.l.</t>
  </si>
  <si>
    <t>01603630599</t>
  </si>
  <si>
    <t>66565506D4</t>
  </si>
  <si>
    <t>Servizio integrato di informazione ivi compresa rassegna stampa telematica</t>
  </si>
  <si>
    <t>06862080154*04982350581*00735000572*06034840964*13313330154</t>
  </si>
  <si>
    <t>L'Eco della Stampa S.p.A. * Data Stampa S.r.l. *Telpress Italia S.p.A. * - Selpress S.r.l.* Volo.com</t>
  </si>
  <si>
    <t>00735000572</t>
  </si>
  <si>
    <t>Telpress Italia S.p.A.</t>
  </si>
  <si>
    <t>Esercizio opzione di proroga per il servizio integrato di informazione ivi compresa rassegna stampa telematica</t>
  </si>
  <si>
    <t>6704741F4A</t>
  </si>
  <si>
    <t>Adesione Convenzione Consip LAN 5</t>
  </si>
  <si>
    <t>02067430583</t>
  </si>
  <si>
    <t>01765930589</t>
  </si>
  <si>
    <t>BIOS S.P.A.</t>
  </si>
  <si>
    <t>07710020582</t>
  </si>
  <si>
    <t>CASA DI CURA PAIDEIA S.P.A.</t>
  </si>
  <si>
    <t>12459161001</t>
  </si>
  <si>
    <t>CENTRO MEDICO POLIDIAGNOSTICO S.N.C.</t>
  </si>
  <si>
    <t>05185971008</t>
  </si>
  <si>
    <t>03725910586</t>
  </si>
  <si>
    <t>MARILAB S.R.L.</t>
  </si>
  <si>
    <t>04891080584</t>
  </si>
  <si>
    <t>02980270157</t>
  </si>
  <si>
    <t>02703120150</t>
  </si>
  <si>
    <t>ISTITUTO AUXOLOGICO ITALIANO</t>
  </si>
  <si>
    <t xml:space="preserve">Lotto A "fornitura di pubblicazioni periodiche italiane" della procedura per la fornitura in abbonamento, per le annualità 2017 e 2018, di pubblicazioni periodiche italiane (Lotto A) ed estere (Lotto B) e relativi servizi di gestione amministrativa </t>
  </si>
  <si>
    <t>69120346E5</t>
  </si>
  <si>
    <t>08859971007*MSCDRA75P01H501T*02938930589* 00391590585*11164410018</t>
  </si>
  <si>
    <t>Celdes S.r.l.</t>
  </si>
  <si>
    <t>6912049347</t>
  </si>
  <si>
    <t xml:space="preserve">Lotto B "fornitura di pubblicazioni periodiche estere" della procedura per la fornitura in abbonamento, per le annualità 2017 e 2018, di pubblicazioni periodiche italiane (Lotto A) ed estere (Lotto B) e relativi servizi di gestione amministrativa </t>
  </si>
  <si>
    <t>EBSCO information Services S.r.l.</t>
  </si>
  <si>
    <t>02936070982</t>
  </si>
  <si>
    <t>Studio Moretto Group S.r.l.</t>
  </si>
  <si>
    <t>ZF41E4D3A7</t>
  </si>
  <si>
    <t>ACQUISIZIONE MANUTENZIONE SOFTWARE IDEA</t>
  </si>
  <si>
    <t>CaseWare IDEA B.V.</t>
  </si>
  <si>
    <t>04011340488</t>
  </si>
  <si>
    <t>Ifnet S.r.l.</t>
  </si>
  <si>
    <t>ZED1E1EE7E</t>
  </si>
  <si>
    <t>ACCORDO QUADRO PER I SERVIZI DI MANUTENZIONE DELLE TENDE DELLA SEDE CONSOB DI ROMA</t>
  </si>
  <si>
    <t>TRRDVD34P29H501I*12989221002*11986091004*DFZDGI81H18H501I*07567340588</t>
  </si>
  <si>
    <t>Ditta Torrenti Davide*PIETROPAOLI INDUSTRAL &amp; GENERAL CONTRACTOR*L'ITALIANA SERVIZI SCARL*TAP ART DI GIUSEPPE DI FAZIO*ME.FI. DI MELONI MAURIZIO E C. SNC</t>
  </si>
  <si>
    <t>7051526F53</t>
  </si>
  <si>
    <t>Abbonamento banca dati 2017-2019 (Sede RM - DME/VME).</t>
  </si>
  <si>
    <t>11586340157</t>
  </si>
  <si>
    <t>70515112F6</t>
  </si>
  <si>
    <t>Abbonamento banca dati 2017-2019 (Sede MI - DIE/PEQ).</t>
  </si>
  <si>
    <t>Z2B1DAFC94</t>
  </si>
  <si>
    <t>Riparazione dispositivo DENSIMAG.</t>
  </si>
  <si>
    <t>09777151003</t>
  </si>
  <si>
    <t>ASSYTECH S.r.l</t>
  </si>
  <si>
    <t>02102821002*00488410010</t>
  </si>
  <si>
    <t xml:space="preserve">RTI Italware S.r.l. - Telecom Italia S.p.A. </t>
  </si>
  <si>
    <t>02-MANDATARIA* 01-MANDANTE</t>
  </si>
  <si>
    <t>6878477AC7</t>
  </si>
  <si>
    <t>Acquisizione componenti hardware e software necessarie a realizzare una infrastruttura Wi-Fi presso le sedi Consob di Roma e Milano</t>
  </si>
  <si>
    <t>Divisione Amministrazione</t>
  </si>
  <si>
    <t>07945211006</t>
  </si>
  <si>
    <t>6845654C61</t>
  </si>
  <si>
    <t>Fornitura di tre server Oracle, con relativa manutenzione triennale</t>
  </si>
  <si>
    <t>11265511003*10892451005*11673301005*02824320176*12138740159</t>
  </si>
  <si>
    <t>ADVANCED &amp; INNOVATIVE TECHNOLOGY SYSTEMS SRL*CAPRIOLI SOLUTIONS SRL*GWAY SRL*LUTECH SPA*PLUG-IN SRL</t>
  </si>
  <si>
    <t>11673301005</t>
  </si>
  <si>
    <t>GWAY SRL</t>
  </si>
  <si>
    <t>697907855B</t>
  </si>
  <si>
    <t>Fornitura di n. 3 server HP DL580 e componenti accessorie funzionali al progetto "Transaction Reporting" su richiesta della Divisione Infrastrutture Informative</t>
  </si>
  <si>
    <t>04472901000</t>
  </si>
  <si>
    <t>Converge spa</t>
  </si>
  <si>
    <t xml:space="preserve"> 7090456D61</t>
  </si>
  <si>
    <t>Servizio di Internet Service Provider, nell’ambito del (SPC2) contratto esecutivo del Contratto Quadro OPA (SPC2) per l’affidamento dei servizi di connettività nell’ambito dell'SPC</t>
  </si>
  <si>
    <t>03765020965</t>
  </si>
  <si>
    <t>ZF61F11C8E</t>
  </si>
  <si>
    <t>Servizio di manutenzione preventiva biennale per apparati di sicurezza a raggi X installati presso la sede Consob di Roma</t>
  </si>
  <si>
    <t>03558340406</t>
  </si>
  <si>
    <t>Securitaly s.r.l.</t>
  </si>
  <si>
    <t>Securitaly S.r.l.</t>
  </si>
  <si>
    <t>Z511F1079D</t>
  </si>
  <si>
    <t>Servizio di radioprotezione biennale per n. 2 scanner a raggi X installati presso la sede Consob di Roma</t>
  </si>
  <si>
    <t>14309031004</t>
  </si>
  <si>
    <t>Panichelli HSC srls</t>
  </si>
  <si>
    <t>Fornitura di n. 4 apparati di rete Switch SAN di tipo Brocade 300, integrazione di n. 2 apparati già in possesso dell’Istituto, fornitura di materiali accessori, prestazione di servizi di manutenzione e servizi complementari</t>
  </si>
  <si>
    <t>04472901000*09384011004*03878640238*07252620963*05231661009</t>
  </si>
  <si>
    <t>Converge S.p.A.*Enterprise Solutions S.r.l.*Virtual Logic S.r.l.*GA Service S.r.l.*R1 S.p.A.</t>
  </si>
  <si>
    <t>05231661009</t>
  </si>
  <si>
    <t>R1  S.p.A.</t>
  </si>
  <si>
    <t>71184445D1</t>
  </si>
  <si>
    <t>Servizi di "Facility Management" per l'edificio di via G. B. Martini n. 3 sede della Consob in Roma - Contratto-ponte</t>
  </si>
  <si>
    <t>07124210019</t>
  </si>
  <si>
    <t>7166443FD5</t>
  </si>
  <si>
    <t>Adesione alla Convenzione Consip denominata Software Open Source Red Hat</t>
  </si>
  <si>
    <t>08539010010</t>
  </si>
  <si>
    <t>Vodafone Italia S.p.A.</t>
  </si>
  <si>
    <t>Fornitura unità di storage, unità di backup e relativi servizi</t>
  </si>
  <si>
    <t xml:space="preserve">Converge S.p.A. </t>
  </si>
  <si>
    <t>7134765256</t>
  </si>
  <si>
    <t xml:space="preserve">Appalto Specifico ID 1631356 per la fornitura, installazione e configurazione di un sistema ingegnerizzato  Oracle Supercluster M7 – Small Config  SDAPA (ID 1744). (data fine connessa a ultimazione collaudo)    </t>
  </si>
  <si>
    <t>05380651009*00488410010</t>
  </si>
  <si>
    <t>Kay Sistems Italia S.r.l.* Telecom Italia S.p.A.</t>
  </si>
  <si>
    <t>05380651009</t>
  </si>
  <si>
    <t>Kay Sistems Italia S.r.l.</t>
  </si>
  <si>
    <t>Z421F4DDEC</t>
  </si>
  <si>
    <t>Interventi di manutenzione staordinaria urgente sugli infissi della sede Consob di Roma</t>
  </si>
  <si>
    <t>13888401000</t>
  </si>
  <si>
    <t>MC Engineering</t>
  </si>
  <si>
    <t>Z341D3D587</t>
  </si>
  <si>
    <t>N. 40 abbonamentI digitali al quotidiano "La Repubblica" per l'anno 2017</t>
  </si>
  <si>
    <t>05703731009</t>
  </si>
  <si>
    <t>ELEMEDIA SPA</t>
  </si>
  <si>
    <t>Elemedia spa</t>
  </si>
  <si>
    <t>ZE01D83F4E</t>
  </si>
  <si>
    <t>Abbonamento digitale al quotidiano "Il Fatto Quotidiano" per l'anno 2017</t>
  </si>
  <si>
    <t>10460121006</t>
  </si>
  <si>
    <t>Editoriale Il Fatto spa</t>
  </si>
  <si>
    <t>Z1B1D330EF</t>
  </si>
  <si>
    <t>Prestazioni correlate al rinnovo del certificato di prevenzione incendi (CPI) per l'immobile di Milano, via Broletto 7</t>
  </si>
  <si>
    <t>BLLVSL58B21G812J*TNNLCU63B26F205L</t>
  </si>
  <si>
    <t>p.i. Vito Salvatore Bellini*arch. Luca Autunno</t>
  </si>
  <si>
    <t>BLLVSL58B21G812J</t>
  </si>
  <si>
    <t>p.i. Vito Salvatore BELLINI</t>
  </si>
  <si>
    <t>Z761E27228</t>
  </si>
  <si>
    <t>N. 34 abbonamenti annuali digitali al quotidiano "Corriere della Sera" per l'anno 2017</t>
  </si>
  <si>
    <t>12086540155</t>
  </si>
  <si>
    <t>RCS MediaGroup spa</t>
  </si>
  <si>
    <t>ZF12022455</t>
  </si>
  <si>
    <t>Manutenzione annuale di n. 6 server HP DL585 presso le sedi Consob di Roma e Milano</t>
  </si>
  <si>
    <t>03705590580</t>
  </si>
  <si>
    <t>HITACHI SYSTEMS CBT SPA</t>
  </si>
  <si>
    <t>ZE621FA6D2</t>
  </si>
  <si>
    <t>Fornitura di quotidiani e periodici presso la sede Consob di Roma per l'anno 2018</t>
  </si>
  <si>
    <t>12156521002</t>
  </si>
  <si>
    <t>Servizi Diffusionali srl</t>
  </si>
  <si>
    <t>Z2121CB2BA</t>
  </si>
  <si>
    <t>N. 40 abbonamentI digitali al quotidiano "La Repubblica" per l'anno 2018</t>
  </si>
  <si>
    <t>06979891006</t>
  </si>
  <si>
    <t>GEDI Digital srl</t>
  </si>
  <si>
    <t>7380605BE9</t>
  </si>
  <si>
    <t>Fornitura di buoni pasto elettronici per la sede Consob di Roma mediante adesione alla convenzione Consip 'Buoni pasto elettronici 1', lotto 3</t>
  </si>
  <si>
    <t>03543000370</t>
  </si>
  <si>
    <t>Day Ristoservice spa</t>
  </si>
  <si>
    <t>737819464C</t>
  </si>
  <si>
    <t>Fornitura di energia elettrica per la sede Consob di Roma tramite convenzione Consip 'Energia Elettrica 15', Lotto 10</t>
  </si>
  <si>
    <t>06655971007</t>
  </si>
  <si>
    <t>Enel Energia spa</t>
  </si>
  <si>
    <t>Z8B22F4D00</t>
  </si>
  <si>
    <t>Servizi per la gestione integrata della salute e della sicurezza sui luoghi di lavoro presso la sede di Roma (contratto "ponte")</t>
  </si>
  <si>
    <t>03533961003</t>
  </si>
  <si>
    <t>Sintesi spa</t>
  </si>
  <si>
    <t>7427547DAC</t>
  </si>
  <si>
    <t>Concessione del servizio di gestione di distributori automatici di bevande e prodotti alimentari nella sede Consob di Roma - LOTTO 1 (nessun onere a carico della CONSOB)</t>
  </si>
  <si>
    <t>01870980362*01038120307*08751571004*09736171001</t>
  </si>
  <si>
    <t>Gruppo Argenta spa*Gruppo Illiria spa*Royal Coffee Distributori Automatici srl*S.D.A. Servizi Distributori Automatici srl</t>
  </si>
  <si>
    <t>01038120307</t>
  </si>
  <si>
    <t>Gruppo Illiria spa</t>
  </si>
  <si>
    <t>Z842477CBC</t>
  </si>
  <si>
    <t>7567685B36</t>
  </si>
  <si>
    <t>Fornitura di apparati di storage con relativi software, componenti accessorie e servizi complementari per la sede Consob di Milano</t>
  </si>
  <si>
    <t>07795480586*04472901000*00929440592*05032840968*03878640238</t>
  </si>
  <si>
    <t>Atlantica Sistemi spa*Converge spa*Infordata spa*Maticmind spa*Virtual Logic srl</t>
  </si>
  <si>
    <t>Z3A264BB42</t>
  </si>
  <si>
    <t>Fornitura di componenti accessori "Fortinet" per la sede di Roma</t>
  </si>
  <si>
    <t>Z522587280</t>
  </si>
  <si>
    <t>Fornitura di una piattaforma telematica di negoziazione per le esigenze dell'Istituto</t>
  </si>
  <si>
    <t>01850570746</t>
  </si>
  <si>
    <t>Studio AMICA soc. coop.</t>
  </si>
  <si>
    <t>77271852C9</t>
  </si>
  <si>
    <t>Apparati di rete e servizi complementari per le sedi Consob di Roma e di Milano (convenz. Consip "Reti locali 6", lotto 1)</t>
  </si>
  <si>
    <t>7779388A0E</t>
  </si>
  <si>
    <t>Servizi di telefonia fissa per le sedi Consob di Roma e Milano (conv. Consip 'Telefonia fissa 5', lotto unico)</t>
  </si>
  <si>
    <t>12878470157</t>
  </si>
  <si>
    <t>FASTWEB SPA</t>
  </si>
  <si>
    <t>Z8E27C6B8C</t>
  </si>
  <si>
    <t>74231977F2</t>
  </si>
  <si>
    <t xml:space="preserve">  Lotto 2 “Copertura assicurativa dei rischi di morte ed invalidità permanente per il personale della Consob" della Procedura aperta  comunitaria per l’affidamento di servizi assicurativi per Consob e AGCM (SA AGCM) Cig gara 7144185FF3</t>
  </si>
  <si>
    <t>13733431004</t>
  </si>
  <si>
    <t>Elips Life Ltd</t>
  </si>
  <si>
    <t>Z111F61831</t>
  </si>
  <si>
    <t>Procedura ex art. 36, comma 2, lett.
a), D.lgs. 50/2016, ambulanza con medico a bordo</t>
  </si>
  <si>
    <t>07540411001</t>
  </si>
  <si>
    <t>FIERA DI ROMA SRL con Socio Unico</t>
  </si>
  <si>
    <t>Z7E216BBB6</t>
  </si>
  <si>
    <t>Abbonamento notiziario agenzia ADN KRONOS per l'anno 2018</t>
  </si>
  <si>
    <t>00453850588</t>
  </si>
  <si>
    <t xml:space="preserve">ADN Kronos S.p.A. </t>
  </si>
  <si>
    <t>Z222171A88</t>
  </si>
  <si>
    <t>Abbonamento notiziario di agenzia di stampa “ANSA” per l'anno 2018</t>
  </si>
  <si>
    <t>00391130580</t>
  </si>
  <si>
    <t>Agenzia Nazionale Stampa Associata società cooperativa</t>
  </si>
  <si>
    <t>73054285E5</t>
  </si>
  <si>
    <t>Abbonamento notiziario di agenzia di stampa “RCO-Radiocor” per l'anno 2018</t>
  </si>
  <si>
    <t>00777910159</t>
  </si>
  <si>
    <t>Il Sole 24 Ore S.p.A</t>
  </si>
  <si>
    <t>Z9E216F55C</t>
  </si>
  <si>
    <t>Abbonamento notiziario generale multimediale “Askanews” per l'anno 2018</t>
  </si>
  <si>
    <t xml:space="preserve"> 07201450587 </t>
  </si>
  <si>
    <t>ASKANEWS S.p.A.</t>
  </si>
  <si>
    <t>Z152177818</t>
  </si>
  <si>
    <t>Abbonamento al notiziario “Reuters Italian News Service” per l'anno 2018</t>
  </si>
  <si>
    <t>ZCB2147966</t>
  </si>
  <si>
    <t>Abbonamento alla banca dati “Markit Buyside Toolkit 1 DataRegion and PX Application” per l'anno 2018</t>
  </si>
  <si>
    <t>Markit Securities Finance Analytics Limited</t>
  </si>
  <si>
    <t>Z41217C0BE</t>
  </si>
  <si>
    <t>Acquisizione dei servizi “Telemaco” ed “EBR” per l'anno 2018</t>
  </si>
  <si>
    <t>02313821007</t>
  </si>
  <si>
    <t>Infocamere S.c.p.a.</t>
  </si>
  <si>
    <t>72966867C4</t>
  </si>
  <si>
    <t>Acquisizione delle licenze d’uso del software di analisi statistica SAS e del Programma Enterprise Guide per l'anno 2018</t>
  </si>
  <si>
    <t>08517850155</t>
  </si>
  <si>
    <t>SAS Institute s.r.l.</t>
  </si>
  <si>
    <t>Z43214646E</t>
  </si>
  <si>
    <t>Abbonamento alla banca dati “DCM Analytics Loan Analytics CPWare” per l'anno 2018</t>
  </si>
  <si>
    <t>Dealogic Limited</t>
  </si>
  <si>
    <t>ZA5214DDF3</t>
  </si>
  <si>
    <t>Abbonamento alla banca dati “Key data loader” per l'anno 2018</t>
  </si>
  <si>
    <t>10100001006</t>
  </si>
  <si>
    <t>Interactive Data Kler’s S.r.l. a socio unico</t>
  </si>
  <si>
    <t>ZD7214DFA9</t>
  </si>
  <si>
    <t>Abbonamento alla banca dati “Back on line” per l'anno 2018</t>
  </si>
  <si>
    <t>ZB6216EF15</t>
  </si>
  <si>
    <t>Acquisizione dei servizi “Nominativi e Società Antiriciclaggio” e “Liste PIL” della banca dati “Compliance Daily Control”  per l'anno 2018</t>
  </si>
  <si>
    <t>SGR Consulting SA</t>
  </si>
  <si>
    <t>Z22217B95E</t>
  </si>
  <si>
    <t>Abbonamento notiziario “Alliance News" per l'anno 2018</t>
  </si>
  <si>
    <t>Alliance News Italian Service Limited</t>
  </si>
  <si>
    <t xml:space="preserve"> 7305844D2E</t>
  </si>
  <si>
    <t>Acquisizione del servizio di manutenzione delle licenze d'uso Oracle per l'anno 2018</t>
  </si>
  <si>
    <t>Oracle Italia S.r.l. a socio unico</t>
  </si>
  <si>
    <t>7325158F98</t>
  </si>
  <si>
    <t>Acquisizione dei servizi Thomson Reuters 
“EIKON PREMIUM DFO KIOSK”, “DATASTREAM DATALOADER”, “NOTIZIARIO
BREAKINGVIEWS”, “EIKON PREMIUM DFO” E “ITALIAN DOMESTIC NEWS” per l'anno 2018</t>
  </si>
  <si>
    <t>Z0720FF490</t>
  </si>
  <si>
    <t>Riparazione unità esterna condizionatore autonomo installato presso il locale archivio della sede Consob di Roma</t>
  </si>
  <si>
    <t>02595560968</t>
  </si>
  <si>
    <t>MITSUBISHI ELECTRIC EUROPE B.V.</t>
  </si>
  <si>
    <t>Z9B20C7611</t>
  </si>
  <si>
    <t>Lavori di riqualificazione stanze e pavimenti della sede Consob di Roma</t>
  </si>
  <si>
    <t>08164210588</t>
  </si>
  <si>
    <t>APPALTI SETTER SRL</t>
  </si>
  <si>
    <t>7249596BDD</t>
  </si>
  <si>
    <t xml:space="preserve">Servizio di manutenzione Melis A1 per 48 mesi apparecchiature VRF Replace Multi </t>
  </si>
  <si>
    <t>731068581B</t>
  </si>
  <si>
    <t>RDO congiunta per fornitura di materiale di consumo per esigenze di CONSOB e di ANTITRUST</t>
  </si>
  <si>
    <t>Z4A2026522</t>
  </si>
  <si>
    <t>Consob</t>
  </si>
  <si>
    <t>Servizio di manutenzione per i moduli software "Synchrony Gateway" e "Synchrony Sentinel V.3" Axway anno 2018</t>
  </si>
  <si>
    <t>AXWAY SRL</t>
  </si>
  <si>
    <t>Z2D2026624</t>
  </si>
  <si>
    <t>Manutenzione del sistema di controllo accessi e rilevazione presenze. (Periodo 01.01/31.12.2018)</t>
  </si>
  <si>
    <t>HONEYWELL SRL</t>
  </si>
  <si>
    <t>7225688A5C</t>
  </si>
  <si>
    <t>Abbonamento alla banca dati "Market Connect Web" - 01.01.2018/31.12.2018 -</t>
  </si>
  <si>
    <t>SPAFID CONNECT SPA</t>
  </si>
  <si>
    <t>Z82219D9E9</t>
  </si>
  <si>
    <t>Fornitura e posa in opera di n. 3 porte REI 60 vetrate per il 5° Piano scala C sede Consob.</t>
  </si>
  <si>
    <t>TECNOMATIC SRL</t>
  </si>
  <si>
    <t>Misurazione dei Campi elettromagnetici presso le sedi di Roma e Milano della Consob</t>
  </si>
  <si>
    <t>SINTESI SPA</t>
  </si>
  <si>
    <t>Z8F21AF9C0</t>
  </si>
  <si>
    <t>Lavori di Riqualificazione edile delle stanze 601,602 e 603 della sede Consob di Roma</t>
  </si>
  <si>
    <t>APPALTI SETTER SRL-</t>
  </si>
  <si>
    <t>Rilegatura periodici 2016</t>
  </si>
  <si>
    <t>LEGATORIA RESTAURO BOLDRINI ALDO SRL</t>
  </si>
  <si>
    <t>Abbonamento alla banca dati "L'approccio alla finanza e agli investimenti delle famiglie italiane" per l'anno 2018</t>
  </si>
  <si>
    <t>08586300157</t>
  </si>
  <si>
    <t>GFK ITALIA SRL</t>
  </si>
  <si>
    <t>739117810A</t>
  </si>
  <si>
    <t>Servizio di Manutenzione licenze d'uso software DEMACO triennio 2018-2021</t>
  </si>
  <si>
    <t>02334550288</t>
  </si>
  <si>
    <t>SIAV SPA: SIAV SPA</t>
  </si>
  <si>
    <t>ZEA2276472</t>
  </si>
  <si>
    <t>Servizio di Manutenzione delle Licenze Mathematica per il triennio 2018-2021</t>
  </si>
  <si>
    <t>ADALTA SNC</t>
  </si>
  <si>
    <t>Z7B22896D4</t>
  </si>
  <si>
    <t>Servizio "Market Connect Feed Argo" per l'anno 2018</t>
  </si>
  <si>
    <t>09112910964</t>
  </si>
  <si>
    <t>Z8322B96BB</t>
  </si>
  <si>
    <t>Progettazione per la sostituzione dell'impianto di condizionamento sala CED</t>
  </si>
  <si>
    <t>BRSRRT68D21H808U</t>
  </si>
  <si>
    <t>ROBERTO: BRESCIA</t>
  </si>
  <si>
    <t>Z272317777</t>
  </si>
  <si>
    <t>Manutenzione ordinaria sugli infissi della sede Consob di Roma</t>
  </si>
  <si>
    <t>MC ENGINEERING SRLS</t>
  </si>
  <si>
    <t>Z6F2320087</t>
  </si>
  <si>
    <t>Convenzione con strutture di asili nido per l'anno pedagogico 2018-2019</t>
  </si>
  <si>
    <t>L'APE MAIA SAS</t>
  </si>
  <si>
    <t>Z1F231F6BB</t>
  </si>
  <si>
    <t>PERCHE' PERCOME CENTRO DI RICERCA E CONSULENZA</t>
  </si>
  <si>
    <t>Z12231FFF9</t>
  </si>
  <si>
    <t>IL PICCOLO PRINCIPE SCRL</t>
  </si>
  <si>
    <t>Z93231FF72</t>
  </si>
  <si>
    <t>CASA DELL APE MAIA SRLS</t>
  </si>
  <si>
    <t>Z2423200E7</t>
  </si>
  <si>
    <t>IN CRESCENDO SRL</t>
  </si>
  <si>
    <t>ZC92322683</t>
  </si>
  <si>
    <t>Rinnovo convenzione Banca Dati ItalgiureWeb della Corte di CassazioneRoma</t>
  </si>
  <si>
    <t>CORTE DI CASSAZIONE</t>
  </si>
  <si>
    <t>7405130A95</t>
  </si>
  <si>
    <t>Abbonamento banca dati Bloomberg (RM-SID 2517865)</t>
  </si>
  <si>
    <t>BLOOMBERG L.P.</t>
  </si>
  <si>
    <t>Abbonamento banca dati Bloomberg (RM-SID 22776212)</t>
  </si>
  <si>
    <t>Abbonamento banca dati Bloomberg (RM-SID 9247601)</t>
  </si>
  <si>
    <t>Collegamento a indici di borsa dalla postazione Bloomberg</t>
  </si>
  <si>
    <t>62431467OE</t>
  </si>
  <si>
    <t>Servizio di tefonia mobile</t>
  </si>
  <si>
    <t>Adesione lotto 2 Convenzione Stampanti 15</t>
  </si>
  <si>
    <t>INFORDATA S.p.A.</t>
  </si>
  <si>
    <t>7415215CFC</t>
  </si>
  <si>
    <t>Adesione lotto 3 Convenzione Stampanti 15</t>
  </si>
  <si>
    <t>02973040963</t>
  </si>
  <si>
    <t>KYOCERA DOCUMENT SOLUTIONS ITALIA S.P.A.</t>
  </si>
  <si>
    <t>Adesione lotto 7 Convenzione Stampanti 15</t>
  </si>
  <si>
    <t>02102821002</t>
  </si>
  <si>
    <t>ITALWARE S.R.L.</t>
  </si>
  <si>
    <t>74232167A0</t>
  </si>
  <si>
    <t>Fornitura n. 225 Pc</t>
  </si>
  <si>
    <t>10892451005*04472901000*01594430702*07252620963*11673301005*12435450155*04654610874*02102821002*02048930206*01866580812*09234221001*01056100629*06467211006*09588050154</t>
  </si>
  <si>
    <t>CAPRIOLI SOLUTIONS SRL*CONVERGE S.P.A.*DYNOTEK SRL*GA SERVICE SRL*GWAY SRL  *INFOBIT SNC*INFORMATICA.NET S.R.L.*ITALWARE S.R.L.*KORA SISTEMI INFORMATICI S.R.L.*MEMOGRAPH S.R.L. *NADA 2008 SRL*PENTA SISTEMI S.R.L. *QUASARTEK S.R.L. *ZUCCHETTI INFORMATICA S.P.A.</t>
  </si>
  <si>
    <t xml:space="preserve">GWAY S.r.l. </t>
  </si>
  <si>
    <t>738555619E</t>
  </si>
  <si>
    <t xml:space="preserve">
Servizio di manutenzione e fornitura upgrade memoria ram per n. 8 server hp; acquisto licenza advanced ilom per n. 30 server hp
</t>
  </si>
  <si>
    <t>05032840968</t>
  </si>
  <si>
    <t>MATICMIND S.p.A.</t>
  </si>
  <si>
    <t>Servizio traduzione documentazione istituzionale Consob. Esercizio opzione di ripetizione dei servizi ex art. 63, comma 5, del d.lgs. 50/2016 prevista nel contratto (CIG originario  6958857675) - Esercizio dell'opzione di proroga tecnica ex art. 106</t>
  </si>
  <si>
    <t>74342400ED</t>
  </si>
  <si>
    <t>Procedura negoziata ex art. 36, comma 2, lett. c),  d.lgs. 50/2016 s.m.i. per l’affidamento dei “Lavori di ristrutturazione alimentazioni elettriche privilegiate da UPS, nella sede Consob di Roma, tramite “RDO n. 1865694 aperta sul MEPA"</t>
  </si>
  <si>
    <t>ELECROMA SRL* SCAR SRL*COGEMAT S.R.L.*I.T.R. S.R.L.*PERRONE 2014*N.E.S.*TEELCOND IMPIANTI*EMITRON SRL</t>
  </si>
  <si>
    <t>01-MANDANTE*02-MANDATARIA* 01-MANDANTE*02-MANDATARIA*01-MANDANTE*02-MANDATARIA* 01-MANDANTE*02-MANDATARIA</t>
  </si>
  <si>
    <t>06363471001*01856621006</t>
  </si>
  <si>
    <t>TEELCOND IMPIANTI*EMITRON SRL</t>
  </si>
  <si>
    <t>Z3F228D031</t>
  </si>
  <si>
    <t>Registrazione al sito Social Science Research Network per il triennio 2018-2021</t>
  </si>
  <si>
    <t>Social Science Electronic Publishing</t>
  </si>
  <si>
    <t>739953731A</t>
  </si>
  <si>
    <t>Preselezione concorso informatici</t>
  </si>
  <si>
    <t>02285470924</t>
  </si>
  <si>
    <t>Sgt10 srl</t>
  </si>
  <si>
    <t>739411263F</t>
  </si>
  <si>
    <t>Servizio di insegnamento della lingua inglese ai dipendenti della Consob lotto 1: Roma</t>
  </si>
  <si>
    <t>05044820156</t>
  </si>
  <si>
    <t>LINGUARAMA ITALIA SRL</t>
  </si>
  <si>
    <t>73941548E7</t>
  </si>
  <si>
    <t>Servizio di insegnamento della lingua inglese ai dipendenti della Consob lotto 2: Milano</t>
  </si>
  <si>
    <t>05105710155</t>
  </si>
  <si>
    <t>MANPOWER TALENT SOLUTION COMPANY SRL</t>
  </si>
  <si>
    <t>Corso di Inglese (Lotto1 - sede Roma) attivazione opzione rinnovo contratto II° anno</t>
  </si>
  <si>
    <t>Corso di Inglese (Lotto 2 - sede Milano) attivazione opzione rinnovo contratto II° anno</t>
  </si>
  <si>
    <t>6525686E6E</t>
  </si>
  <si>
    <t>CARBURANTI RETE - FUEL CARD 6
LOTTO 4 - TOSCANA, UMBRIA, LAZIO,
CAMPANIA, SARDEGNA</t>
  </si>
  <si>
    <t>00051570893</t>
  </si>
  <si>
    <t>TOTALERG S.p.A.</t>
  </si>
  <si>
    <t>CARBURANTI RETE - FUEL CARD 6
LOTTO 1 - PIEMONTE, VALLE D’AOSTA, LIGURIA,
LOMBARDIA</t>
  </si>
  <si>
    <t>00435970587</t>
  </si>
  <si>
    <t>KUWAIT PETROLEUM ITALIA S.P.A.</t>
  </si>
  <si>
    <t>7197559D92</t>
  </si>
  <si>
    <t>servizio manutenzione apparati videoconferenza</t>
  </si>
  <si>
    <t>Ccg s.r.l.*Domino s.r.l.*Itd solutions spa*Pr.es. s.r.l.*Team office S.r.l.</t>
  </si>
  <si>
    <t>04272801004</t>
  </si>
  <si>
    <t>Team office S.r.l.</t>
  </si>
  <si>
    <t>Z652128748</t>
  </si>
  <si>
    <t>MANUTENZIONE ACCESSORI VIDEOCONFERENZA</t>
  </si>
  <si>
    <t>TEAM OFFICE SRL</t>
  </si>
  <si>
    <t>TEAM OFFIC ESRL</t>
  </si>
  <si>
    <t>Z6E21127C2</t>
  </si>
  <si>
    <t>Aggiornamento n. 7 Licenze SW Stata15/SE</t>
  </si>
  <si>
    <t>01501640666</t>
  </si>
  <si>
    <t>TSTAT SRL</t>
  </si>
  <si>
    <t>Z482399235</t>
  </si>
  <si>
    <t>Fornitura di n. 1.100 licenze d'uso per 24 mesi del sofware antivirus SEP</t>
  </si>
  <si>
    <t>ECOBYTE TECHNOLOGY SRL</t>
  </si>
  <si>
    <t>Z9523CC8FC</t>
  </si>
  <si>
    <t>servizio Oracle per la pianificazione, la programmazione ed il reporting</t>
  </si>
  <si>
    <t>Acquisizione del servizio di manutenzione di n. 425 licenze del software Filnet P8 - CIG 7526689440</t>
  </si>
  <si>
    <t>Z202400843</t>
  </si>
  <si>
    <t>manutenzione licenze software "Matlab" periodo 01.07.2018 - 30.06.2019</t>
  </si>
  <si>
    <t>THE MATHWORKS SRL</t>
  </si>
  <si>
    <t>74729319BD</t>
  </si>
  <si>
    <t>Noleggio software Brokerinfo (07.06.2018/06.06.2019)</t>
  </si>
  <si>
    <t>ATS ADVANCED TECHNOLOGY SOLUTIONS SPA</t>
  </si>
  <si>
    <t>ZB6240BEDC</t>
  </si>
  <si>
    <t>Intervento di Realizzazione di predisposizioni elettriche per il collegamento di dispenser di acqua in boccioni presso la sede</t>
  </si>
  <si>
    <t>MANITAL S.C.P.A.</t>
  </si>
  <si>
    <t>Z8423CE3C</t>
  </si>
  <si>
    <t>Acquisto pubblicazioni non periodiche italiane</t>
  </si>
  <si>
    <t>MSCDRA75P01H501T</t>
  </si>
  <si>
    <t>MEDIAEDIT DI DARIO MUSCATELLO</t>
  </si>
  <si>
    <t>Z3222F4D86</t>
  </si>
  <si>
    <t>Gestione integrata della sicurezza sui luoghi di lavoro (Periodo: 01.04.18/31.07.18) - Sedi di MILANO</t>
  </si>
  <si>
    <t>Z69232E748</t>
  </si>
  <si>
    <t>N. 30 abbonamenti digitali annuali al quotidiano "Corriere della sera"</t>
  </si>
  <si>
    <t>RCS MEDIAGROUP SPA</t>
  </si>
  <si>
    <t>ZF02161B3F</t>
  </si>
  <si>
    <t>Servizio registrazione e trascrizione integrale con sistema di riconoscimento automatico della Voce</t>
  </si>
  <si>
    <t>CEDAT 85 SRL</t>
  </si>
  <si>
    <t>7474465BA2</t>
  </si>
  <si>
    <t>Servizo di Stampa e consegna di pubblicazioni istituzionali - Accordo quadro 2018-2020</t>
  </si>
  <si>
    <t>00716670583</t>
  </si>
  <si>
    <t>MARCHESI GRAFICHE EDITORIALI SPA</t>
  </si>
  <si>
    <t>Z8123E18CC</t>
  </si>
  <si>
    <t>Fornitura e posa in opera di tende da esterno presso il terrazzo del non piano della sede Consob di Roma</t>
  </si>
  <si>
    <t>TORRENTI DAVIDE*TAP ART DI DIEGO DI FAZIO*ARSI TENDE DI A. &amp; S. MACCIOCCA</t>
  </si>
  <si>
    <t>ARSI TENDE DI A. &amp; S. MACCIOCCA</t>
  </si>
  <si>
    <t>74537060C7</t>
  </si>
  <si>
    <t>Lavori
di adeguamento degli impianti di condizionamento della Server Farm della sede Consob di Roma</t>
  </si>
  <si>
    <t>09187351003</t>
  </si>
  <si>
    <t>M.S.T. MANUTENZIONI &amp; SERVIZI TECNICI</t>
  </si>
  <si>
    <t>Z7C2364555</t>
  </si>
  <si>
    <t>Acquisto di licenze di librerie grafiche Vaadin.</t>
  </si>
  <si>
    <t>Vaadin</t>
  </si>
  <si>
    <t>Z32240C862</t>
  </si>
  <si>
    <t>Acquisizione di n. 4 server, componenti accessori e servizi complementari e di
manutenzione</t>
  </si>
  <si>
    <t>75150206AF</t>
  </si>
  <si>
    <t>Adesione alla Convenzione Consip “ Stampanti 15” – lotto 4 - per l’acquisizione di due stampanti, relativi kit di toner e materiali accessori</t>
  </si>
  <si>
    <t>74075106A0</t>
  </si>
  <si>
    <t>Adesione all’Accordo quadro Consip Centrali Telefoniche 7 - lotto 1 per
l’affidamento della fornitura di materiali hardware e licenze software per la centrale
telefonica di Roma</t>
  </si>
  <si>
    <t xml:space="preserve">Fastweb S.p.A. </t>
  </si>
  <si>
    <t>Z1C22A51E3</t>
  </si>
  <si>
    <t>Fornitura moduli per la centrale telefonica di Roma</t>
  </si>
  <si>
    <t>03438080610</t>
  </si>
  <si>
    <t xml:space="preserve">MTK S.r.l. </t>
  </si>
  <si>
    <t>MTK S.r.l.</t>
  </si>
  <si>
    <t>Z04243ACFC</t>
  </si>
  <si>
    <t>Verifiche funzionali su defibrillatori semiautomatici in dotazione alle sedi di Roma e Milano</t>
  </si>
  <si>
    <t>Facility Management: attività di facchinaggio, presso la sede Consob di Roma</t>
  </si>
  <si>
    <t>Facility Management: attività di  manutenzione svolte presso la sede Consob di Roma</t>
  </si>
  <si>
    <t>Facility Management: attività di facchinaggio, reception e manutenzione svolte presso la sede</t>
  </si>
  <si>
    <t>ZB1248771E</t>
  </si>
  <si>
    <t>mantenzione straordinaria impianto elevatore n. 8 (duplex) sede consob di Roma</t>
  </si>
  <si>
    <t>ZB924448A4</t>
  </si>
  <si>
    <t>revisione pompa di ricircolo dell'impianto di condizionamento dell'Auditorium e delle tre pompe di sollevamento dell'impianto idrico-sanitario presso la sede</t>
  </si>
  <si>
    <t>Z01232E7AF</t>
  </si>
  <si>
    <t>N. 5 abbonamenti annuali cartacei al settimanale "The Economist"</t>
  </si>
  <si>
    <t>Z2A24EEA1E</t>
  </si>
  <si>
    <t>Interventi di manutenzione ordinaria pensilina dell'ingresso pedonale della sede Consob di Roma</t>
  </si>
  <si>
    <t>EDIL COREMA SRL*CONTRACT MANAGEMENT PIERANTONI</t>
  </si>
  <si>
    <t>EDIL COREMA SRL</t>
  </si>
  <si>
    <t>Z2B249AA2A</t>
  </si>
  <si>
    <t>Affidamento Servizi di Verifica Straordinaria degli impianti elevatori duplex presso la sede Consob di Roma</t>
  </si>
  <si>
    <t>05384711007</t>
  </si>
  <si>
    <t>ELTI - EUROPEAN LIFT TESTING ITALIA SRL</t>
  </si>
  <si>
    <t>ZA22448BFA</t>
  </si>
  <si>
    <t>Fornitura di n. 2 server, componenti accessori e servizi complementari ed i manutenzione per le sedi di Milano</t>
  </si>
  <si>
    <t>04472901000*12329431006*01203550353</t>
  </si>
  <si>
    <t>CONVERGE SPA*GLOBAL EXPRESS SRL*INTERSYSTEM SRL</t>
  </si>
  <si>
    <t>Z5E252F3D2</t>
  </si>
  <si>
    <t>Intervento di smaltimento rifiuti ingombranti della sede di Roma</t>
  </si>
  <si>
    <t>00787010586</t>
  </si>
  <si>
    <t xml:space="preserve">procedura aperta europea in modalità telematica per l’appalto dei servizi di assistenza sanitaria e di medicina preventiva (check-up) per il personale in servizio e in quiescenza della CONSOB e dell’AGCM- LOTTO 2 AGCM </t>
  </si>
  <si>
    <t>ZA824E7BF3</t>
  </si>
  <si>
    <t>Pubblicazione dell'avviso di indizione di procedura gara europea per servizio di assistenza sanitaria e di medicina preventiva (check-up)(Italia Oggi)</t>
  </si>
  <si>
    <t>09864610150</t>
  </si>
  <si>
    <t>Class PI Spa</t>
  </si>
  <si>
    <t>Z0A24E7B86</t>
  </si>
  <si>
    <t xml:space="preserve">Pubblicazione dell'avviso di indizione di procedura gara europea per servizio di assistenza sanitaria e di medicina preventiva (check-up) (La stampa) </t>
  </si>
  <si>
    <t>A. Manzoni&amp;C. spa</t>
  </si>
  <si>
    <t>Z6B24E7C2D</t>
  </si>
  <si>
    <t xml:space="preserve">Pubblicazione dell'avviso di indizione di procedura gara europea per servizio di assistenza sanitaria e di medicina preventiva (check-up) </t>
  </si>
  <si>
    <t>RCS Mediagroup Spa - Communication Solutions</t>
  </si>
  <si>
    <t>ZB824E7C57</t>
  </si>
  <si>
    <t>07155170157</t>
  </si>
  <si>
    <t>Il Sole 24 Ore S.p.A.</t>
  </si>
  <si>
    <t>Z6024FC692</t>
  </si>
  <si>
    <t>contratto ponte per accertamenti diagnostici ordinari e mirati in favore della Consob</t>
  </si>
  <si>
    <t>R.T.I CAN.BI.AS CARAVAGGIO S.R.L.</t>
  </si>
  <si>
    <t>ZCC24FDFC2</t>
  </si>
  <si>
    <t>Z8824FE00F</t>
  </si>
  <si>
    <t>ZCB24FE078</t>
  </si>
  <si>
    <t>ZE924FE0B6</t>
  </si>
  <si>
    <t>FIDUCIA S.R.L. - CASA MADONNA DELLA FIDUCIA</t>
  </si>
  <si>
    <t>ZDF24FE0F5</t>
  </si>
  <si>
    <t>contratto ponte per accertamenti diagnostici ordinari in favore della Consob</t>
  </si>
  <si>
    <t>01066621002</t>
  </si>
  <si>
    <t>UNIONE SANITARIA S.P.A.</t>
  </si>
  <si>
    <t>Z6F24FE12A</t>
  </si>
  <si>
    <t>contratto ponte per accertamenti diagnostici ordinari  in favore della Consob</t>
  </si>
  <si>
    <t>ZDE24FE1AB</t>
  </si>
  <si>
    <t xml:space="preserve"> R.T.I RADIOLOGIA MOSTACCIANO</t>
  </si>
  <si>
    <t>Z1324FE1DC</t>
  </si>
  <si>
    <t>H SAN RAFFAELE RESNATI S.R.L.</t>
  </si>
  <si>
    <t>Z7D24FE1FF</t>
  </si>
  <si>
    <t>Z6E20C2162</t>
  </si>
  <si>
    <t>progetto di ricerca sugli effetti della consulenza finanziaria</t>
  </si>
  <si>
    <t>02508710585</t>
  </si>
  <si>
    <t>LUISS: LIBERA UNIVERSITA' INTERNAZIONALE DEGLI STUDI SOCIALI - LUISS</t>
  </si>
  <si>
    <t>Z9724C93FF</t>
  </si>
  <si>
    <t>pubblicazione su GURI bando di gara per servizio assistenza sanitaria e medicina preventiva (check-up) per i dipendenti CONSOB e AGCM</t>
  </si>
  <si>
    <t>399810589</t>
  </si>
  <si>
    <t>ISTITUTO POLIGRAFICO E ZECCA DELLO STATO</t>
  </si>
  <si>
    <t>Z07254328E</t>
  </si>
  <si>
    <t>Interventi di manutenzione ordinaria sugli infissi della sede Consob di Via G.B. Martini in Roma.</t>
  </si>
  <si>
    <t>ZD925518B3</t>
  </si>
  <si>
    <t>Intervento di Manutenzione ordinaria della rampa carrabile condominiale di accesso alle autorimesse della sede Consob di Roma (comune con ACGM)</t>
  </si>
  <si>
    <t>Z932551E58</t>
  </si>
  <si>
    <t>Intervento di riparazione montacarichi scala C della sede di Roma</t>
  </si>
  <si>
    <t>A.C.S. ASCENSORI CONTROLLI SISTEMI SRL</t>
  </si>
  <si>
    <t>Z36256D9F1</t>
  </si>
  <si>
    <t>Intervento di sostituzione componenti dell'Impianto di rilevazione fumi della sede Consob di Roma</t>
  </si>
  <si>
    <t>Z0E259224E</t>
  </si>
  <si>
    <t>Fornitura di componenti elettrici per lampade da tavolo modello Flos, serie "Ipotenusa",</t>
  </si>
  <si>
    <t>FLOS ROMA SRL</t>
  </si>
  <si>
    <t>ZA1259EFA0</t>
  </si>
  <si>
    <t>Lavori di riqualificazione della "Sala formazione" sita al 1°piano</t>
  </si>
  <si>
    <t>12169321002*6420001007</t>
  </si>
  <si>
    <t>CONTRACT MANAGEMENT PIERANTONI SRL*EDIL CO.RE.MA.</t>
  </si>
  <si>
    <t>CONTRACT MANAGEMENT PIERANTONI SRL</t>
  </si>
  <si>
    <t>ZDC25A0664</t>
  </si>
  <si>
    <t>Modifica della distribuzione dell'impianto di condizionamento della "Sala formazione" sita al 1°piano della sede Consob di Roma</t>
  </si>
  <si>
    <t>MITSUBISHI ELECTRIC EUROPE GMBH</t>
  </si>
  <si>
    <t>7663990C9C</t>
  </si>
  <si>
    <t>Convenzione con Borsa Italiana per l'erogazione di servizi informatici (Argo 1, Broker Info, Flussi Informativi e Data Warehouse 2) - 01.11.2018/28.02.2021</t>
  </si>
  <si>
    <t>BORSA ITALIANA SPA</t>
  </si>
  <si>
    <t>Z6C25D7CF1</t>
  </si>
  <si>
    <t>Acquisizione di 12 licenze del software Oracle Solaris Premier Subsription for Non - Oracle Hardware</t>
  </si>
  <si>
    <t>Z8D25E2898</t>
  </si>
  <si>
    <t>Fornitura e posa in opera di una paratia amovibile fonoassorbente e fonoimpedene per la sala roof del non piano della sede di Roma</t>
  </si>
  <si>
    <t>01927780609</t>
  </si>
  <si>
    <t>CLIPPER SYSTEM S.R.L.</t>
  </si>
  <si>
    <t>Z4C2614EAB</t>
  </si>
  <si>
    <t>Intervento di manutenzione su impianti di spegnimento antincendio della sede Consob di Roma</t>
  </si>
  <si>
    <t>Z582622B91</t>
  </si>
  <si>
    <t>Abbonamento al servizio SPAFID Market Connect Feed Argo (nov. 2018 - feb. 2021)</t>
  </si>
  <si>
    <t>Z90261EAB</t>
  </si>
  <si>
    <t>Lavori di manutenzione ordinaria edile per riparazioni infiltrazioni presso sede Consob di Roma.</t>
  </si>
  <si>
    <t>Z34265CA36</t>
  </si>
  <si>
    <t>Intervento di manutenzione straordinaria tornello a tripode presso l'autorimessa secondo piano sede Roma</t>
  </si>
  <si>
    <t>SAIMA SICUREZZA SPA</t>
  </si>
  <si>
    <t>Z7225FA690</t>
  </si>
  <si>
    <t>Rinnovo certificato prevenzione incendi per l'immobile di via G.B. Martini, 3 Roma</t>
  </si>
  <si>
    <t>FZZDLF74A19F839J</t>
  </si>
  <si>
    <t>ADOLFO FAZZARI</t>
  </si>
  <si>
    <t>Z57259B37B</t>
  </si>
  <si>
    <t>Abbonamento alla Banca Dati "Markit Buyside Toolkit" per l'anno 2019</t>
  </si>
  <si>
    <t>MARKIT SECURITIES FINANCE ANALYTICS LIMITED</t>
  </si>
  <si>
    <t>Z6F25B9966</t>
  </si>
  <si>
    <t>Abbonamento al notiziario "Alliance News" per l'anno 2019</t>
  </si>
  <si>
    <t>ALLIANCE NEWS ITALIAN SERVICE</t>
  </si>
  <si>
    <t>ZB525BBBF4</t>
  </si>
  <si>
    <t>Abbonamento alla banca dati "Dealogic" per l'anno 2019</t>
  </si>
  <si>
    <t>DEALOGIC</t>
  </si>
  <si>
    <t>ZB1261F037</t>
  </si>
  <si>
    <t>Manutenzione del sistema di controllo accessi e rilevazione presenze. (Periodo 01.01/31.12.2019)</t>
  </si>
  <si>
    <t>Z6C2624B6E</t>
  </si>
  <si>
    <t>Servizio di Abbonamento al notiziario "Breakngviews" per l'anno 2019</t>
  </si>
  <si>
    <t>REUTERS NEWS &amp; MEDIA ITALIA S.R.L.</t>
  </si>
  <si>
    <t>Licenze d'uso del software SAS e del Servizio Enterprise Guide per l'anno 2019</t>
  </si>
  <si>
    <t>SAS INSTITUTE SRL</t>
  </si>
  <si>
    <t>ZOF2627ED7</t>
  </si>
  <si>
    <t>Servizio di Abbonamento al notiziario "Italian news Service" per l'anno 2019</t>
  </si>
  <si>
    <t>76949265D0</t>
  </si>
  <si>
    <t>Orbis per l'anno 2019</t>
  </si>
  <si>
    <t>BUREAU VAN DIJK EDIZIONI ELETTRONICHE SPA</t>
  </si>
  <si>
    <t>Z6B2631CFB</t>
  </si>
  <si>
    <t>Abbonamento alla Banca Dati "Genio Compliance" per l'anno 2019</t>
  </si>
  <si>
    <t>GENIO BUSINESS SRL</t>
  </si>
  <si>
    <t>Z9426432B8</t>
  </si>
  <si>
    <t>Abbonamento Banca Dati "Data Feed Morningstar" anno 2019</t>
  </si>
  <si>
    <t>MORNINGSTAR ITALY SRL</t>
  </si>
  <si>
    <t xml:space="preserve">
ZAC2641ACB</t>
  </si>
  <si>
    <t>Abbonamento alla banca dati "Market Connect Web" - 01.01.2019/31.12.2019 -</t>
  </si>
  <si>
    <t>10556200961</t>
  </si>
  <si>
    <t>INFRONT ITALIA SRL</t>
  </si>
  <si>
    <t>Z2C642B47</t>
  </si>
  <si>
    <t>Abbonamento alla banca dati "Keydata loader" per l'anno 2019</t>
  </si>
  <si>
    <t>ICE DATA SERVICES ITALY S.R.L.</t>
  </si>
  <si>
    <t>ZF12642D64</t>
  </si>
  <si>
    <t>Abbonamento alla banca dati "BackOnline" per l'anno 2019</t>
  </si>
  <si>
    <t>Z0E2656F92</t>
  </si>
  <si>
    <t>Servizio di Manutenzione per i moduli software "Gateway" e componenti accessorie (anno 2019)</t>
  </si>
  <si>
    <t>Z22265FB49</t>
  </si>
  <si>
    <t>Servizio di Abbonamento al notiziario "Adnkronos" per l'anno 2019</t>
  </si>
  <si>
    <t>ADNKRONOS SOCIETA' PER AZIONI AGENZIA GIORNALISTICA DI INFORMAZIONI-ADN KRONOS</t>
  </si>
  <si>
    <t>ZBE265FC27</t>
  </si>
  <si>
    <t>Servizio di Abbonamento al notiziario " Ansa" per l'anno 2019</t>
  </si>
  <si>
    <t>ANSA AGENZIA NAZIONALE STAMPA ASSOCIATA-ANSA</t>
  </si>
  <si>
    <t>ZB5265FCAB</t>
  </si>
  <si>
    <t>Servizio di Abbonamento al notiziario "Askanews" per l'anno 2019</t>
  </si>
  <si>
    <t>7868544FE8</t>
  </si>
  <si>
    <t>Servizio di Abbonamento al notiziario "RCO-Radiocor" per l'anno 2019</t>
  </si>
  <si>
    <t>IL SOLE 24 ORE SPA</t>
  </si>
  <si>
    <t>Noleggio Antenne - ANSA - anno 2019</t>
  </si>
  <si>
    <t>7629964D77</t>
  </si>
  <si>
    <t>Accordo quadro, ex art. 54, comma 3, del d.lgs. 50/2016 s.m.i., con un unico operatore economico per l'esecuzione di singoli interventi di manutenzione edile specificamente e singolarmente ordinati dalla Consob e dall'Agcm (Lotto 1 Consob)</t>
  </si>
  <si>
    <t>Accordo quadro, ex art. 54, comma 3, del d.lgs. 50/2016 s.m.i., con un unico operatore economico per l'esecuzione di singoli interventi di manutenzione edile specificamente e singolarmente ordinati dalla Consob e dall'Agcm (Lotto 2 AGCM)</t>
  </si>
  <si>
    <t>77207704F5</t>
  </si>
  <si>
    <t>Procedura negoziata per la fornitura in abbonamento, per le annualità 2019 e 2020, di pubblicazioni periodiche italiane ed estere e relativi servizi accessori per la biblioteca e gli uffici della CONSOB</t>
  </si>
  <si>
    <t>02938930589*11164410018</t>
  </si>
  <si>
    <t xml:space="preserve">CELDES SRL*EBSCO INFORMATION SERVICES S.R.L. </t>
  </si>
  <si>
    <t>11164410018</t>
  </si>
  <si>
    <t>EBSCO INFORMATION SERVICES S.r.l.</t>
  </si>
  <si>
    <t>7717466E66</t>
  </si>
  <si>
    <t>Servizi manutenzione apparati di rete Ethernet</t>
  </si>
  <si>
    <t>03043220833*10239630964*00488410010*14373241000</t>
  </si>
  <si>
    <t>FLYNET COMUNICAZIONI S.R.L.*TECHNOINF S.R.L.S.*TELECOM ITALIA SPA*XOFFICE GROUP S.R.L.</t>
  </si>
  <si>
    <t>77248679E7</t>
  </si>
  <si>
    <t>Servizio di cassa in favore della Consob</t>
  </si>
  <si>
    <t>00053810149</t>
  </si>
  <si>
    <t>BANCA POPOLARE DI SONDRIO S.C.P.A</t>
  </si>
  <si>
    <t>771088793E</t>
  </si>
  <si>
    <t>Servizio di «deposito e custodia di documentazione istituzionale» Lotto 1 Roma</t>
  </si>
  <si>
    <t>05195930580*06700240580*10729070150</t>
  </si>
  <si>
    <t>BUCAP S.p.A.*DEMAX Depositi e Trasporti
S.p.A.*Italarchivi</t>
  </si>
  <si>
    <t>BUCAP S.p.A.</t>
  </si>
  <si>
    <t>7710894F03</t>
  </si>
  <si>
    <t>Servizio di «deposito e custodia di documentazione istituzionale» Lotto 2 Milano</t>
  </si>
  <si>
    <t>05195930580*10729070150</t>
  </si>
  <si>
    <t>BUCAP S.p.A.*Italarchivi</t>
  </si>
  <si>
    <t>Z69255E1E7</t>
  </si>
  <si>
    <t>Acquisizione di n. 960 risme di carta formato A4</t>
  </si>
  <si>
    <t>Office Depot Italia Srl</t>
  </si>
  <si>
    <t>ZEB25637ED</t>
  </si>
  <si>
    <t>Fornitura di toner per stampanti “HP PAGEWIDE PRO 477DW"</t>
  </si>
  <si>
    <t>08619670584</t>
  </si>
  <si>
    <t>Z1F25C9854</t>
  </si>
  <si>
    <t>Fornitura completa divisa invernale per operatori</t>
  </si>
  <si>
    <t>11573981005</t>
  </si>
  <si>
    <t>ZAMPIERI SRL</t>
  </si>
  <si>
    <t>772688398F</t>
  </si>
  <si>
    <t>Oracle - Rinnovo manutenzione licenze d'uso software - anno 2019</t>
  </si>
  <si>
    <t>ZE92747044</t>
  </si>
  <si>
    <t>PIEMME - CONCESSIONARIA DI PUBBLICITA' SPA</t>
  </si>
  <si>
    <t>Z8F26E3065</t>
  </si>
  <si>
    <t>Pubblicazione sui quotidiani dell'Avviso di aggiudicazione, per estratto della procedura negoziata servizio di supporto e manutenzione licenze Oracle anno 2019</t>
  </si>
  <si>
    <t>Z3426C772B</t>
  </si>
  <si>
    <t>Servizio di manutenzione di n. 425 licenze del software Filenet P8 dal 01/02/2019 al 31 /01/2020</t>
  </si>
  <si>
    <t>ZE52746F30</t>
  </si>
  <si>
    <t>A. MANZONI &amp; C. SPA</t>
  </si>
  <si>
    <t>Z5D276A199</t>
  </si>
  <si>
    <t>Acquisto di n. 30 Kit di firma digitale</t>
  </si>
  <si>
    <t>INFOCERT SPA</t>
  </si>
  <si>
    <t>Z8526D7C3C</t>
  </si>
  <si>
    <t>Servizio di Posta Elettronica Certificata per il periodo 1/1/2019-30/09/2019</t>
  </si>
  <si>
    <t>ZE22769080</t>
  </si>
  <si>
    <t>Interventi di manutenzione ordinaria : Sostituzione impianto climatizzazione nel locale "archivio centrale" sede Roma</t>
  </si>
  <si>
    <t>02595560968*13888401000*05609471007*11339921006*07124210019</t>
  </si>
  <si>
    <t>mitsubishi electric europe b.v.*MC Engineering s.r.l.*Edilclima s.r.l.*Clima Store s.r.l.*Manital S.c.p.a.</t>
  </si>
  <si>
    <t>Facility Management per immobili ad uso ufficio per attività di reception  presso la sede di Roma</t>
  </si>
  <si>
    <t>Facility Management per immobili ad uso ufficio per attività di manutenzione presso la sede di Roma</t>
  </si>
  <si>
    <t>Facility Management per immobili ad uso ufficio per attività di facchinaggio, presso la sede di Roma</t>
  </si>
  <si>
    <t>ZC72746910</t>
  </si>
  <si>
    <t>Acquisizione quotidiani cartacei presso la sede di ROMA (1.3.19-29.2.20)</t>
  </si>
  <si>
    <t>SERVIZI DIFFUSIONALI SRL</t>
  </si>
  <si>
    <t>Z722670110</t>
  </si>
  <si>
    <t>ZE02746FCD</t>
  </si>
  <si>
    <t>CLASSPI S.P.A.</t>
  </si>
  <si>
    <t>Z912747014</t>
  </si>
  <si>
    <t>ZE026E2FAD</t>
  </si>
  <si>
    <t>Z682761956</t>
  </si>
  <si>
    <t>Fornitura di n. 450 copie di una brochure informativa sull'attività dell'Arbitro per le Controversie finanziarie per la Relazione ACF del 28.03.2019</t>
  </si>
  <si>
    <t>ARTI GRAFICHE SAN MARCELLO SRL</t>
  </si>
  <si>
    <t>Z1E272C7EA</t>
  </si>
  <si>
    <t>Acquisizione del servizio di supporto linguistico specialistico connesso all'intervento del Presidente Vicario alla Conferenza ESMA "Securieties Markets: trends, riskes and policies" Milano, 7 Marzo 2019</t>
  </si>
  <si>
    <t>Z432746FA5</t>
  </si>
  <si>
    <t>Z0626E2EC4</t>
  </si>
  <si>
    <t>Z3726E2F3A</t>
  </si>
  <si>
    <t>Servizio di Manutenzione dei server Oracle (01.01.2019/31.12.2019)</t>
  </si>
  <si>
    <t>7738853F82</t>
  </si>
  <si>
    <t>Servizio Abbonamento alla Banca dati "L'Approccio alla finanza e agli investimenti delle famiglie italiane" anno 2019.</t>
  </si>
  <si>
    <t>Z0F26C45FA</t>
  </si>
  <si>
    <t>N. 40 abbonamenti annuali digitali al servizio 'la Repubblica +"</t>
  </si>
  <si>
    <t>GEDI DIGITAL SRL</t>
  </si>
  <si>
    <t>ZAB27B8EEA</t>
  </si>
  <si>
    <t>Fornitura e posa in opera della pavimentazione della "Sala Formazione" della sede Consob di Roma</t>
  </si>
  <si>
    <t>Z1026FD710</t>
  </si>
  <si>
    <t>Lavori di manutenzione ordinaria edile per riparazione infiltrazione e placcatura di una parete divisoria</t>
  </si>
  <si>
    <t>ZBA26B0C3C</t>
  </si>
  <si>
    <t>Riqualificazione edile delle stanze 714-715-737 e di porzioni di corridoio 7° piano sede Roma</t>
  </si>
  <si>
    <t>ZC726D4F46</t>
  </si>
  <si>
    <t>Lavori di rifacimento della segnaletica orizzontale dell'autorimessa della sede Consob di Roma</t>
  </si>
  <si>
    <t>06858761007</t>
  </si>
  <si>
    <t>GISKA SRL</t>
  </si>
  <si>
    <t>Z82278570E</t>
  </si>
  <si>
    <t>Realizzazione di un video e sua proiezione in occasione della presentazione della Relazione ACF per l'anno 2018</t>
  </si>
  <si>
    <t>PUNTO REC STUDIOS S.R.L.</t>
  </si>
  <si>
    <t>77287828AA</t>
  </si>
  <si>
    <t>Servizio di manutenzione del software Business Object (rinnovo annuale dal 01/01/2019 al 31/12/2019)</t>
  </si>
  <si>
    <t>ALTEVIE TECHNOLOGIES S.R.L.</t>
  </si>
  <si>
    <t>Z6B27567B3</t>
  </si>
  <si>
    <t>Fornitura e posa in opera di N. 2 tende presso l'Auditorium</t>
  </si>
  <si>
    <t>DFZDGI81H18H501I</t>
  </si>
  <si>
    <t>TAP ART</t>
  </si>
  <si>
    <t>Z512783C1F</t>
  </si>
  <si>
    <t>Fornitura di cartelline, penne e chiavette USB con logo ACF da utilizzare per la presentazione della Relazione per l'anno 2019 dell'Arbitro per le controversie finanziarie</t>
  </si>
  <si>
    <t>4 COMPANY S.R.L.</t>
  </si>
  <si>
    <t>ZA027D733E</t>
  </si>
  <si>
    <t>Quota per l’adesione della Consob al Certfin come membro della consituency  per l’anno 2019</t>
  </si>
  <si>
    <t>07312041002</t>
  </si>
  <si>
    <t>Consorzio Abilab</t>
  </si>
  <si>
    <t>ZE827D7405</t>
  </si>
  <si>
    <t xml:space="preserve">Quota per l’adesione della Consob all’Osservatorio sulla Business Continuity per l’anno 2019 </t>
  </si>
  <si>
    <t>782068596B</t>
  </si>
  <si>
    <t>Abbonamento banca dati BLOOMBERG (MI) DIE (PEQ) - Sede di Milano -postazione OPEN (Sid: 2261974)</t>
  </si>
  <si>
    <t>782062798E</t>
  </si>
  <si>
    <t>Abbonamento banca dati BLOOMBERG (RM) DME (VME) - sede di Roma - postazione OPEN (Sid: 3536483)</t>
  </si>
  <si>
    <t>77763574CD</t>
  </si>
  <si>
    <t>Servizi di stampa e consegna di pubblicazioni istituzionali (BS12, BS13, QG18) - Ordinativo n. 5</t>
  </si>
  <si>
    <t>780313243B</t>
  </si>
  <si>
    <t>Contratto attuativo n. 6 - Accordo quadro per la stampa e consegna di pubblicazioni istituzionali</t>
  </si>
  <si>
    <t>78226975C7</t>
  </si>
  <si>
    <t>Integrazione al contratto attuativo n. 6 - Accordo quadro per la stampa e consegna di pubblicazioni istituzionali</t>
  </si>
  <si>
    <t>7827941D41</t>
  </si>
  <si>
    <t>Adesione Convenzione per la prestazione di servizi di telefonia mobile e servizi connessi - Lotto 1</t>
  </si>
  <si>
    <t>7831258E87</t>
  </si>
  <si>
    <t>Adesione Convenzione Consip Licenze Software DELL-EMC</t>
  </si>
  <si>
    <t>Adesione a convenzione Consip "PC Desktop 16" lotto 3 per la fornitura di n. 125 PC desktop</t>
  </si>
  <si>
    <t>7820127CF0</t>
  </si>
  <si>
    <t>Fornitura di n. 900 apparecchi
telefonici VoIP</t>
  </si>
  <si>
    <t>01989510134*05080100968*01016160515*00488410010</t>
  </si>
  <si>
    <t>IMPIANTI S.P.A.*ONEDIRECT SRL*SI.S.TEL. DI VLADIMIRO DE ANDREIS E C*TELECOM ITALIA SPA</t>
  </si>
  <si>
    <t>ZAE26AD604</t>
  </si>
  <si>
    <t>Realizzazione di un trailer dell'evento relativo al progetto "Finanza in palcoscenico"</t>
  </si>
  <si>
    <t xml:space="preserve"> 04991070485</t>
  </si>
  <si>
    <t>PIRENE SRL</t>
  </si>
  <si>
    <t>ZF42776F04</t>
  </si>
  <si>
    <t>Acquisizione di servizi e dotazioni tecnologiche per gli eventi istituzionali del 18 marzo 2019 e 28 marzo 2019</t>
  </si>
  <si>
    <t>09337161005</t>
  </si>
  <si>
    <t>MULTIDESIGN SRL</t>
  </si>
  <si>
    <t>Z1927CCE6A</t>
  </si>
  <si>
    <t>Adesione Convenzione consip "apparecchiature multifunzione 30"</t>
  </si>
  <si>
    <t>Kyocera Documents Solutions Italia S.p.A</t>
  </si>
  <si>
    <t>Z9F27CCF3C</t>
  </si>
  <si>
    <t>Contratto di manutenzione macchina affrancatrice sede di Roma</t>
  </si>
  <si>
    <t>03094350162</t>
  </si>
  <si>
    <t>AVG AUTOMAZIONE SRL</t>
  </si>
  <si>
    <t>Z5B288F595</t>
  </si>
  <si>
    <t>Aggiudicazione TRMI 2019 - GURI</t>
  </si>
  <si>
    <t>ZEE286507B</t>
  </si>
  <si>
    <t>Servizio di delivery del segnale per il notiziario MF Dow Jones Professional dal 01.06.2019 al 31 maggio 2021</t>
  </si>
  <si>
    <t>TELPRESS ITALIA SPA</t>
  </si>
  <si>
    <t>ZE52826113</t>
  </si>
  <si>
    <t>Manutenzione e assistenza software Tosca</t>
  </si>
  <si>
    <t>Z7527ED077</t>
  </si>
  <si>
    <t>Servizio di supporto specialistico dalla società Oracle per spegnimento apparati della server Farm</t>
  </si>
  <si>
    <t>Z7E28AAB7B</t>
  </si>
  <si>
    <t>Aggiudicazione TRMi 2019 - Manzoni - Stampa e Repubblica</t>
  </si>
  <si>
    <t>ZF728C600C</t>
  </si>
  <si>
    <t>Manutenzione biennale n. 2 apparati Raggi X SecurSCANXRC-6040P</t>
  </si>
  <si>
    <t>SECURITALY S.R.L.</t>
  </si>
  <si>
    <t>ZB0287ED37</t>
  </si>
  <si>
    <t>Corso interno: "Tracciabilità, DURC e ritenuta 0,50%, fatturazione elettronica</t>
  </si>
  <si>
    <t>ITA SRL-ITA</t>
  </si>
  <si>
    <t>Z9D28F63EE</t>
  </si>
  <si>
    <t>Rinnovo convenzione ItalgiureWeb della Corte di Cassazione</t>
  </si>
  <si>
    <t>CORTE SUPREMA DI CASSAZIONE</t>
  </si>
  <si>
    <t>ZD327DD359</t>
  </si>
  <si>
    <t>Abbonamento alla Banca dati Mediaddress per il periodo 30 aprile 2019 - 29 aprile 2021</t>
  </si>
  <si>
    <t>MEDIADATA S.R.L.</t>
  </si>
  <si>
    <t>Z1728C0F15</t>
  </si>
  <si>
    <t>Servizio di Manutenzione delle licenze software "Matlab" periodo 01.07.2019 - 30.06.2020</t>
  </si>
  <si>
    <t>Rinnovo servizio di manutenzione licenze Microsoft per il triennio 01 luglio 2019 - 30 giugno 2022</t>
  </si>
  <si>
    <t>Z442815CFF</t>
  </si>
  <si>
    <t>Convenzione con strutture di asili nido per l'anno pedagogico 2019-2020</t>
  </si>
  <si>
    <t>ZE527CA841</t>
  </si>
  <si>
    <t>Adesione accordo quadro Consip "Fuel card 1" per la fornitura di carburante da autotrazione mediante fuel Card da maggio 2019 al 24 gennaio 2022</t>
  </si>
  <si>
    <t>ITALIANA PETROLI SPA</t>
  </si>
  <si>
    <t>Noleggio software Brokerinfo con personalizzazioni per Consob dal 7.06.2019 al 6.06.2020</t>
  </si>
  <si>
    <t>Z8128C3575</t>
  </si>
  <si>
    <t>Acquisizione di beni e servizi funzionali allo svolgimento dell'Incontro annuale della Consob con il mercato finanziario, Milano 14 giugno 2019</t>
  </si>
  <si>
    <t>ZA52815DA6</t>
  </si>
  <si>
    <t>Z88273B262</t>
  </si>
  <si>
    <t>Servizi di ripresa audio/video lavori convegno "Securities Markets: Trends, Risks and Policies" , Milano 07 Marzo 2019</t>
  </si>
  <si>
    <t>LAMERWEB PRODUCTIONS DI ENRICO CARLO BURSI &amp; C. SAS</t>
  </si>
  <si>
    <t>LAMERWEB PRODUCTIONS DI E.C. BURSI &amp; C. SAS</t>
  </si>
  <si>
    <t>Z0828AAC08</t>
  </si>
  <si>
    <t>Aggiudicazione TRMI 2019 - Class Editori - Italia Oggi</t>
  </si>
  <si>
    <t>CLASS EDITORI SPA</t>
  </si>
  <si>
    <t>ZAF2829FFA</t>
  </si>
  <si>
    <t>Acquisto di n. 4000 cartelline e n. 400 blocknotes personalizzati da utilizzare in occasione di convegni, seminari ed incontri di lavoro</t>
  </si>
  <si>
    <t>Z0127F63A5</t>
  </si>
  <si>
    <t>Fornitura di n. 150 copie della Relazione Annuale dell'Arbitro per le Controversie Finanziarie</t>
  </si>
  <si>
    <t>Z7B2815E18</t>
  </si>
  <si>
    <t>Z5B2815D50</t>
  </si>
  <si>
    <t>Z902864CB7</t>
  </si>
  <si>
    <t>Abbonamento al notiziario MF Dow Jones Professional dal 01.06.2019 al 31 maggio 2021</t>
  </si>
  <si>
    <t>MF DOW JONES NEWS SRL</t>
  </si>
  <si>
    <t>Z39286A605</t>
  </si>
  <si>
    <t>Affitto locali e servizi connessi all'organizzazione del Public Hearing presso l'Univeristà Bocconi (Milano, 21 maggio 2019)</t>
  </si>
  <si>
    <t>UNIVERSITA' COMMERCIALE LUIGI BOCCONI</t>
  </si>
  <si>
    <t>Z402815EDC</t>
  </si>
  <si>
    <t>Z8928AAC7C</t>
  </si>
  <si>
    <t>Aggiudicazione Reuters - RCS MEDIAGROUP Corriere della Sera</t>
  </si>
  <si>
    <t>ZB627E59B3</t>
  </si>
  <si>
    <t>Abbonamento annuale al quotidiano "Corriere della Sera" per le esigenze dell'Istituto</t>
  </si>
  <si>
    <t>7804267CDA</t>
  </si>
  <si>
    <t>Fornitura energia elettrica sede ROMA, in conv. Consip "EE 16" dal 01 maggio 2019 al 30 aprile 2020</t>
  </si>
  <si>
    <t>ENEL ENERGIA SPA</t>
  </si>
  <si>
    <t>ZF328BA79F</t>
  </si>
  <si>
    <t>Servizi di Sorveglianza n.2 radiogeni per il controllo di pacchi presso la sede (per il periodo 1 luglio 2019 -30 giugno 2022)</t>
  </si>
  <si>
    <t>PANICHELLI HSC SRLS</t>
  </si>
  <si>
    <t xml:space="preserve"> 7768533C39</t>
  </si>
  <si>
    <t>Fornitura di materiale di consumo per le esigenze della AGCM e della CONSOB</t>
  </si>
  <si>
    <t>ICR SPA</t>
  </si>
  <si>
    <t>ZA228D7FF2</t>
  </si>
  <si>
    <t>Intervento di manutenzione sulle tende della st. 503 e della Sala Server presso l'immobile Consob di Roma</t>
  </si>
  <si>
    <t>L'ITALIANA SERVIZI S.C.A.R.L.</t>
  </si>
  <si>
    <t>ZED1EEE7E</t>
  </si>
  <si>
    <t>Manutenzione ordinaria, straordinaria ed evolutiva delle tende della sede Consob di Roma - RdI n. 5</t>
  </si>
  <si>
    <t>Z98284AB3B</t>
  </si>
  <si>
    <t>Integrazione del Certificato di Prevenzione Incendi a seguito di lavori di ristrurazione alimentazioni elettriche sede Roma</t>
  </si>
  <si>
    <t>ADOLFO: FAZZARI</t>
  </si>
  <si>
    <t>Z30277E4CA</t>
  </si>
  <si>
    <t>Noleggio di 3 autovetture di media cilindrata per le esigenze di servizio delle sedi Consob Roma e Milano periodo 01 maggio 2019 30 aprile 2022</t>
  </si>
  <si>
    <t>00879960524*08083020019*00105050827*06320451211*02963700212*02933870541*07978810583</t>
  </si>
  <si>
    <t>ARVAL SERVICE LEASE ITALIA SPA*LEASYS SPA*SICILY BY CAR SPA*FACILE RENT SRL*RENT2GO SRL*QJ RENT SRL*ALD AUTOMOTIVE ITALIA SRL</t>
  </si>
  <si>
    <t>RENT2GO SRL</t>
  </si>
  <si>
    <t>Z192815168</t>
  </si>
  <si>
    <t>Fornitura di arredi su misura per le esigenze della sede di Roma</t>
  </si>
  <si>
    <t>MUSILLI BERNARDINO SRL</t>
  </si>
  <si>
    <t>778283027E</t>
  </si>
  <si>
    <t>Z9B27D4F94</t>
  </si>
  <si>
    <t>Fornitura di n. 2 Poltrone direzionali per la sede Consob di Roma</t>
  </si>
  <si>
    <t>CATALANO UFFICIO SRL</t>
  </si>
  <si>
    <t>Z592896E9F</t>
  </si>
  <si>
    <t>Servizio di pulizia straordinaria immobile di via G.B. Martini, sede Consob in Roma il 25 maggio 2019</t>
  </si>
  <si>
    <t>05891081001</t>
  </si>
  <si>
    <t>SYMPLY SOC. COOP</t>
  </si>
  <si>
    <t>Z4928F0B99</t>
  </si>
  <si>
    <t>Rinnovo certifificati di firma digitale</t>
  </si>
  <si>
    <t>Z4B2859D3E</t>
  </si>
  <si>
    <t>servizio di assistenza ed intermediazione assicurativa (brokeraggio) in relazione alla procedura per polizza RCT/RCO egestione del relativo contratto (senza oneri per consob)</t>
  </si>
  <si>
    <t>09627810154</t>
  </si>
  <si>
    <t>Viras International Insurance Broker S.p.a.</t>
  </si>
  <si>
    <t>165,00 (valore)</t>
  </si>
  <si>
    <t>dell'opzione di rinnovo, agli stessi patti e condizioni, del contratto in
essere per la copertura assicurativa della Consob contro i danni al patrimonio immobile e mobile
(ALL RISK) con UnipolSai Assicurazioni S.p.A. per ulteriori due anni</t>
  </si>
  <si>
    <t>Unipol Sai Assicurazioni S.p.A.</t>
  </si>
  <si>
    <t xml:space="preserve">Quota di adesione della Consob CERTFin in qualità di componente della constituency </t>
  </si>
  <si>
    <t>Quota di adesione della CONSOB all'Osservatorio Business Continuity</t>
  </si>
  <si>
    <t>affidamento diretto preceduto da indagine di mercato, ai sensi dell’art. 36, comma 2, lett. a) del d.lgs. 50/2016 s.m.i., del servizio di copertura assicurativa della responsabilità civile della Consob verso terzi e dipendenti (RCT/RCO)</t>
  </si>
  <si>
    <t>ZA72897AD2</t>
  </si>
  <si>
    <t>69233923D1</t>
  </si>
  <si>
    <t>Fornitura di energia elettrica presso la sede di Roma</t>
  </si>
  <si>
    <t>06832931007</t>
  </si>
  <si>
    <t>GALA SPA</t>
  </si>
  <si>
    <t>Z2F27D84D4</t>
  </si>
  <si>
    <t>Attività di formazione e training sulla piattaforma Liferay DXP</t>
  </si>
  <si>
    <t>03304900263</t>
  </si>
  <si>
    <t>SMC Treviso srl</t>
  </si>
  <si>
    <t>Z9028F22A8</t>
  </si>
  <si>
    <t>ZBD28F1741</t>
  </si>
  <si>
    <t>Fornitura n. 30 kit di firma digitale</t>
  </si>
  <si>
    <t>7018113A0D</t>
  </si>
  <si>
    <t>Accordo quadro per servizi di catering presso le sedi Consob di Roma</t>
  </si>
  <si>
    <t>05781230965*08462070585*11009411007*03901021000*02977600135*07811800965*07465960966*04168301002*06119051008*09248951007*01939920185</t>
  </si>
  <si>
    <t>ARTESAPORI CATERING &amp; BANQUETING SRL*CALIFORNIA CATERING SRL*COLASANTI CATERING SRL*GIOLITTI CATERING SRL*ILPARTYCOLARE SRL*IT FIRENZE SRL*MAGGIONI PARTY SERVICE SRL A SOCIO UNICO*NICOLAI RICEVIMENTI*PALOMBINI RICEVIMENTI SRL*RELAIS LE JARDIN*VOLPI PIETRO S.R.L</t>
  </si>
  <si>
    <t>03901021000</t>
  </si>
  <si>
    <t>Giolitti Catering srl</t>
  </si>
  <si>
    <t>ZB81F5CE91</t>
  </si>
  <si>
    <t>Manutenzione triennale di n. 4 server Fujitsu RX300S8 presso la sede Consob di Roma</t>
  </si>
  <si>
    <t>07795480586*11980230152*04472901000*02897010969*07776231008*00929440592*05032840968*04303141008*05231661009*02776770238*02095410649</t>
  </si>
  <si>
    <t>ATLANTICA SISTEMI*CONCRETE SRL*CONVERGE S.P.A.*FUJITSU TECHNOLOGY SOLUTIONS*HMS IT SPA*INFORDATA*MATICMIND S.P.A.*NSR*R1*RTC*SOTEHA SRL</t>
  </si>
  <si>
    <t>Adesione convenzione Consip PC Portatili e Tablet 2 per fornitura 60 PC portatili</t>
  </si>
  <si>
    <t>00929440592</t>
  </si>
  <si>
    <t>ZOE2656F92</t>
  </si>
  <si>
    <t>manutenzione sw "Synchrony Sentinel V3"  "Synchrony gateway", "Cluster" e "Simplex"</t>
  </si>
  <si>
    <t>ZA92682A43</t>
  </si>
  <si>
    <t>Rinnovo PEC 2018</t>
  </si>
  <si>
    <t>Z02264181D</t>
  </si>
  <si>
    <t>Abbonamento alla banca dati "Market Connect  Client" - 01.01.2019/31.12.2019 -</t>
  </si>
  <si>
    <t>Z4428773F1</t>
  </si>
  <si>
    <t>Supporto linguistico per convegno</t>
  </si>
  <si>
    <t>Z6D289EAA6</t>
  </si>
  <si>
    <t>Manutenzione evolutiva del software "Mercure V4" 2019/20 dal 01.07.2019 al 30.06.2020</t>
  </si>
  <si>
    <t>TECOMS SRL</t>
  </si>
  <si>
    <t>ZAA2915983</t>
  </si>
  <si>
    <t>Sistema di rilevazione presenze dell'Istituto - EBI della società Honeywell</t>
  </si>
  <si>
    <t>ZA6291FA36</t>
  </si>
  <si>
    <t>Intervento di sostituzione motore porte automatiche di cabina dell'ascensore n. 2 della scala A sede di Roma</t>
  </si>
  <si>
    <t>Z692921BC6</t>
  </si>
  <si>
    <t>Servizi di pulizia straordinaria immobile di via G. B. martini giorni 4 e 5 luglio 2019</t>
  </si>
  <si>
    <t>ZB4290DDBA</t>
  </si>
  <si>
    <t>Servizio di pulizia straordinaria immobile di via G.B. Martini, sede Consob 1, 2 e 3 luglio 2019</t>
  </si>
  <si>
    <t>Z34292EA18</t>
  </si>
  <si>
    <t>Intervento di riparazione apparato a Raggi X installato presso l'ingresso di Via G.B. Martini sede di Roma</t>
  </si>
  <si>
    <t>Z1629383C9</t>
  </si>
  <si>
    <t>Acquisizione di n. 5 giornate di supporto specialistico SAS - CIG Z1629383C9</t>
  </si>
  <si>
    <t>ZD22928974</t>
  </si>
  <si>
    <t>Fornitura di 850 licenze d'uso software antispam Symantec Messaging Gateway per le caselle di posta elettronica Consob</t>
  </si>
  <si>
    <t>PA EVOLUTION S.R.L.</t>
  </si>
  <si>
    <t>Z9729554FB</t>
  </si>
  <si>
    <t>Pubblicazione sui quotidiani dell'avviso di aggiudicazione, per estratto, della procedura negoziata del servizio di Facility Management presso la sede periodo 01 luglio 2019 - 30 giugno 2020</t>
  </si>
  <si>
    <t>ZA52960260</t>
  </si>
  <si>
    <t>ZF92960277</t>
  </si>
  <si>
    <t>Z68296029A</t>
  </si>
  <si>
    <t>ZB52977A49</t>
  </si>
  <si>
    <t>Interventi di manutenzione ordinaria sulle tende installate presso la sede Consob di Roma</t>
  </si>
  <si>
    <t>Z6A299A2AA</t>
  </si>
  <si>
    <t>Sostituzione sistemi di automazione per porte scorrevoli installate nell'ingresso di via Martini della sede Consob di Roma</t>
  </si>
  <si>
    <t>D.M.ELETTRONICA S.R.L.</t>
  </si>
  <si>
    <t>7090456D61</t>
  </si>
  <si>
    <t>Acquisizione canale comunicazione a 10 Gbps per collegamento informatico sedi (contratto quadro SPC2)</t>
  </si>
  <si>
    <t>Z6F29CF41E</t>
  </si>
  <si>
    <t>Noleggio di un impianto audio e video e servizio di traduzione simultanea per convegno "L'attività dell'Audit committee alla luce della recente riforma europea....", Roma 27 settembre 2019</t>
  </si>
  <si>
    <t>Z0029E0B0C</t>
  </si>
  <si>
    <t>Realizzazione di una piattaforma decisionale web based innovativa con finalità di educazione finanziaria</t>
  </si>
  <si>
    <t>UNIVERSITA' DI TRENTO</t>
  </si>
  <si>
    <t>Z9E29E0B79</t>
  </si>
  <si>
    <t>Sviluppo di una applicazione relativa al progetto Investor Education</t>
  </si>
  <si>
    <t>RGGMSM73C27H501Z</t>
  </si>
  <si>
    <t>MASSIMILIANO: RAGGI</t>
  </si>
  <si>
    <t>80211595CD</t>
  </si>
  <si>
    <t>Adesione Convenzione “Consip Tecnologia Server 2” Lotto 3</t>
  </si>
  <si>
    <t>80211763D5</t>
  </si>
  <si>
    <t>Adesione Convenzione “Consip Tecnologia Server 2” Lotto 4</t>
  </si>
  <si>
    <t>Adesione a Contratto Quadro “SERVIZI CLOUD”, lotto 2 Servizi di gestione delle identità digitali e sicurezza applicativa</t>
  </si>
  <si>
    <t>00881841001</t>
  </si>
  <si>
    <t>LEONARDO</t>
  </si>
  <si>
    <t>Z9029AE0C6</t>
  </si>
  <si>
    <t>Servizio di Posta Elettronica Certificata per il periodo 1/10/2019-30/09/2020</t>
  </si>
  <si>
    <t>Z23299C574</t>
  </si>
  <si>
    <t>Servizio di supporto tecnico per la somministrazione di un questionario a un campione di consulenti finanziari e di investitori</t>
  </si>
  <si>
    <t>10196560964</t>
  </si>
  <si>
    <t>FINER FINANCE EXPLORER S.R.L.</t>
  </si>
  <si>
    <t>804700134C</t>
  </si>
  <si>
    <t>ARKADIA TRANSLATIONS</t>
  </si>
  <si>
    <t>ZF82A0E4B0</t>
  </si>
  <si>
    <t>AVR SPA</t>
  </si>
  <si>
    <t>ZAE2A2144C</t>
  </si>
  <si>
    <t>Interventi Vari di manutenzione ordinaria sulle tende installate presso la sede Consob di Roma</t>
  </si>
  <si>
    <t>Z1B2A22977</t>
  </si>
  <si>
    <t>Servizio di abbonamento alla banca dati "DCM Manager" per l'anno 2020</t>
  </si>
  <si>
    <t>Z4C29DE2BE</t>
  </si>
  <si>
    <t>Servizi di Verifica periodica degli impianti elevatori installati presso la sede Consob di Roma esercizio 2019</t>
  </si>
  <si>
    <t>E.L.T.I. S.R.L. (EUROPEAN LIFT TESTING ITALIA)</t>
  </si>
  <si>
    <t>Acquisizione di Server e componenti aggiuntivi - Adesione alla convenzione Consip "Tecnologia Server 2" lotto n. 4 (CIG 80211763D5) e servizi complementari</t>
  </si>
  <si>
    <t>808965527E</t>
  </si>
  <si>
    <t>Fornitura di n. 20 PC portatili tramite adesione alla Convenzione Consip PC Portatili e Tablet 3, Lotto 1</t>
  </si>
  <si>
    <t>BELLUCCI S.P.A.</t>
  </si>
  <si>
    <t>Oneri di Manutenzione per 60 mesi su Server e Componenti aggiuntivi Conv Consip "Tecnologia Server 2" Lotto 3</t>
  </si>
  <si>
    <t>8123538B9E</t>
  </si>
  <si>
    <t>Fornitura di n. 10 stampanti (con 24 mesi garanzia) e n. 5 confezioni da n. 4 toner - Convenzione Consip Stampanti 17, Lotto 2 CIG 8123538B9E</t>
  </si>
  <si>
    <t>8111793F55</t>
  </si>
  <si>
    <t>Acquisizione del Software Red Hat  "Licenze Software Multibrand 2 " lotto 4 per 36 mesi dall'attivazione</t>
  </si>
  <si>
    <t>Z542AF510D</t>
  </si>
  <si>
    <t>IL SOLE 24 ORE SPA Pubblicità successiva dell'avviso Proroga contratto per l'affidamento servizi di sviluppo, manutenzione e gestione del sistema informativo dal 01/01/2020 al 30/06/2020</t>
  </si>
  <si>
    <t>ZF92AF4F71</t>
  </si>
  <si>
    <t>PIEMME Pubblicità successiva dell'avviso Proroga contratto per l'affidamento servizi di sviluppo, manutenzione e gestione del sistema informativo dal 01/01/2020 al 30/06/2020</t>
  </si>
  <si>
    <t>Z032AF4DD9</t>
  </si>
  <si>
    <t>CLASS Pubblicità successiva dell'avviso Proroga contratto per l'affidamento servizi di sviluppo, manutenzione e gestione del sistema informativo dal 01/01/2020 al 30/06/2020</t>
  </si>
  <si>
    <t>Z2F2AF4EEC</t>
  </si>
  <si>
    <t>RCS MEDIAGROUP  Pubblicità successiva dell'avviso Proroga contratto per l'affidamento servizi di sviluppo, manutenzione e gestione del sistema informativo dal 01/01/2020 al 30/06/2020</t>
  </si>
  <si>
    <t>Z702ACD278</t>
  </si>
  <si>
    <t>ISTITUTO POLIGRAFICO E ZECCA DELLO STATO Pubblicità successiva dell'avviso Proroga contratto per l'affidamento servizi di sviluppo, manutenzione e gestione del sistema informativo dal 01/01/2020 al 30/06/2020</t>
  </si>
  <si>
    <t>Z812AFBB4E</t>
  </si>
  <si>
    <t>Fornitura e posa in opera di sopralzi per le armadiature della biblioteca della sede Consob di Roma, dicembre 2019.</t>
  </si>
  <si>
    <t>07872591008*12989221002*00082980434</t>
  </si>
  <si>
    <t>BORGIA COSTRUZIONI*PIETROPAOLI INDUSTRIAL &amp; GENERAL CONTRACTOR*FRATELLI GIONCHETTI MATELICA</t>
  </si>
  <si>
    <t>07872591008</t>
  </si>
  <si>
    <t>BORGIA COSTRUZIONI SRL</t>
  </si>
  <si>
    <t>Z6A2A95791</t>
  </si>
  <si>
    <t>Acquisizione del gestionale WMS e della relativa manutenzione per 24 mesi e connessi servizi di migraazione, correzione, ripulitura, revisione del catalogo della biblioteca della Consob</t>
  </si>
  <si>
    <t>Z4729FF8BB</t>
  </si>
  <si>
    <t>Servizio di Abbonamento alla Banca dati "Markit Buyside Toolkit 1 Data Region and PX Application" per l'anno 2020</t>
  </si>
  <si>
    <t>Z0829F9A4B</t>
  </si>
  <si>
    <t>Manutenzione del sistema di controllo accessi e rilevazione presenze anno 2020</t>
  </si>
  <si>
    <t>Z752A1AFA2</t>
  </si>
  <si>
    <t>Servizio di Abbonamento alla Banca Dati "KeyData loader" anno 2020</t>
  </si>
  <si>
    <t>Z8B2A1BOA9</t>
  </si>
  <si>
    <t>Servizio abbonamento alla Banca dati "Backonline" per l'anno 2020</t>
  </si>
  <si>
    <t>ZA62A31CD4</t>
  </si>
  <si>
    <t>Servizio di abbonamento alla Banca Dati "Data feed Morningstar" per l'anno 2020</t>
  </si>
  <si>
    <t>Z582A431DE</t>
  </si>
  <si>
    <t>Abbonamento alla banca dati "Market Connect Web" anno 2020</t>
  </si>
  <si>
    <t>Z4C2A4328E</t>
  </si>
  <si>
    <t>Abbonamento banca dati "Infront Professional Terminal" anno 2020.</t>
  </si>
  <si>
    <t>Z8D2A5E1D5</t>
  </si>
  <si>
    <t>Abbonamento notiziario agenzia ADN KRONOS per l'anno 2020</t>
  </si>
  <si>
    <t>Z4A2A5E267</t>
  </si>
  <si>
    <t>Abbonamento notiziario + noleggio antenna ANSA per l'anno 2020</t>
  </si>
  <si>
    <t>Z732A5E2AB</t>
  </si>
  <si>
    <t>Abbonamento notiziario Generale Multimediale Askanews per l'anno 2020</t>
  </si>
  <si>
    <t>Z592A5E381</t>
  </si>
  <si>
    <t>Abbonamento notiziario Breakingviews per l'anno 2020</t>
  </si>
  <si>
    <t>ZA32A5E3D7</t>
  </si>
  <si>
    <t>Abbonamento al notiziario "Italian news Service" per l'anno 2020</t>
  </si>
  <si>
    <t>807553919A</t>
  </si>
  <si>
    <t>Servizio di utilizzo del Database Orbis per l'anno 2020</t>
  </si>
  <si>
    <t>Abbonamento notiziario Radiocor per l'anno 2020</t>
  </si>
  <si>
    <t>ZB32A97DDF</t>
  </si>
  <si>
    <t>Abbonamento alle banche dati "Telemaco" ed "EBR" per l'anno 2020.</t>
  </si>
  <si>
    <t>INFOCAMERE - SOCIETA' CONSORTILE DI INFORMATICA DELLE CAMERE DI COMMERCIO ITALIANE PER AZIONI</t>
  </si>
  <si>
    <t>80667772F8</t>
  </si>
  <si>
    <t>Manutenzione di n. 425 licenze del software Filenet P8 1 feb 2020 - 31 gen 2021</t>
  </si>
  <si>
    <t>Acquisizione del servizio di supporto e manutenzione del software Business Object. CIG 8054639260 Biennale dal 01 gennaio 2020 al 31 dicembre 2021</t>
  </si>
  <si>
    <t>ENGINEERING INGEGNERIA INFORMATICA - S.P.A</t>
  </si>
  <si>
    <t>804806622A</t>
  </si>
  <si>
    <t>Servizio di Manutenzione dei Server Oracle di RM e MI anno 2020</t>
  </si>
  <si>
    <t>11673301005*05380651009</t>
  </si>
  <si>
    <t>GWAY S.R.L.*KAY SYSTEMS ITALIA S.R.L.</t>
  </si>
  <si>
    <t>812512486E</t>
  </si>
  <si>
    <t>Abbonamento banca dati "L'approccio alla finanza e agli investimenti delle famiglie italiane" anno 2020.</t>
  </si>
  <si>
    <t>ZD12B2BDF2</t>
  </si>
  <si>
    <t>Adesione a "CERTFin" anno 2020</t>
  </si>
  <si>
    <t>CONSORZIO ABI LAB - CENTRO DI RICERCA E INNOVAZIONE PER LA BANCA</t>
  </si>
  <si>
    <t>808985250F</t>
  </si>
  <si>
    <t>Licenza d'uso software SAS Analiytics dal 01.01.2020 al 31.12.2021</t>
  </si>
  <si>
    <t>DEDAGROUP PUBLIC SERVICES*HARPA*ITALWARE SRL*NPO SISTEMI SRL* R1SPA</t>
  </si>
  <si>
    <t>ZAA2B2D7B6</t>
  </si>
  <si>
    <t>Adesione a "Osservatorio Business Continuity" anno 2020</t>
  </si>
  <si>
    <t>8124879E3E</t>
  </si>
  <si>
    <t>Acquisizione del Servizio di supporto e manutenzione delle licenze d'uso Oracle anno 2020</t>
  </si>
  <si>
    <t>ZE32B4C686</t>
  </si>
  <si>
    <t>Contratto ponte Servizi Eos Web SaaS e SIP2 dal 01.01.2020 al 31.03.2020</t>
  </si>
  <si>
    <t>ZAE2A19F9F</t>
  </si>
  <si>
    <t>Abbonamento alla Banca Dati "Genio Compliance" per l'anno 2020</t>
  </si>
  <si>
    <t>ZAC2AA52B5</t>
  </si>
  <si>
    <t>Acquisto di n. 100 kit di firma digitale</t>
  </si>
  <si>
    <t>8090737F5F</t>
  </si>
  <si>
    <t>Banca dati Bloomberg 3 licenze (RM) 2020-2022</t>
  </si>
  <si>
    <t>Fornitura materiali di consumo per le esigenze della Consob e dell'Agcm</t>
  </si>
  <si>
    <t>ANGELO AMODIO S.R.L.*COR.EL.*ERREBIAN*LA PITAGORA DI MACRELLI DR. GIAN CARLO*MAESTRIPIERI S.R.L:*MYO S.P.A.*SISTERS</t>
  </si>
  <si>
    <t>8104348F86</t>
  </si>
  <si>
    <t>Fornitura toner e altri materiali di consumo informatico per le esigenze della Consob e dell'Agcm</t>
  </si>
  <si>
    <t>06860250155</t>
  </si>
  <si>
    <t>I.M.D. srl</t>
  </si>
  <si>
    <t>07414751003</t>
  </si>
  <si>
    <t>08165090963</t>
  </si>
  <si>
    <t>07745171210</t>
  </si>
  <si>
    <t>Peretti Group srl</t>
  </si>
  <si>
    <t>02938930589</t>
  </si>
  <si>
    <t>06695270964</t>
  </si>
  <si>
    <t>BIT MARKET SERVICES S.p.A.</t>
  </si>
  <si>
    <t>Z2D21B99A0</t>
  </si>
  <si>
    <t>Servizio di Traduzione e revisione atti e documenti inerenti l'attività istituzionale  della Consob - contratto stipulato a seguito di procedura aperta svolta da AGCM per conto di Consob (Lotto 2 Consob 7920404C23)</t>
  </si>
  <si>
    <t>ZC428A5B52</t>
  </si>
  <si>
    <t>Servizio di manutenzione dell'applicativo EOSWeb in modalità Saas e servizio di hosting del modulo SIP2 selfcheck</t>
  </si>
  <si>
    <t>81874701FC</t>
  </si>
  <si>
    <t>procedura aperta europea in modalità telematica per l’appalto dei servizi di assistenza sanitaria e di medicina preventiva (check-up) per il personale in servizio e in quiescenza della CONSOB e dell’AGCM- LOTTO 1 CONSOB</t>
  </si>
  <si>
    <t>755320806D</t>
  </si>
  <si>
    <t>77764544D9</t>
  </si>
  <si>
    <t>Servizi di assistenza sanitaria e di medicina preventiva (check-up) per il personale in servizio e in quiescenza della CONSOB e dell’AGCM- CIG derivato Consob da CIG Lotto 1 Consob 755320806D</t>
  </si>
  <si>
    <t>Accordo quadro, ex art. 54, comma 3, del d.lgs. 50/2016 s.m.i., con un unico operatore economico per l'esecuzione di singoli interventi di manutenzione edile Consob e Agcm (Lotto 1 Consob) - CIG derivato da CIG Consob 7629964D77</t>
  </si>
  <si>
    <t>E.T. COSTRUZIONI S.R.L.</t>
  </si>
  <si>
    <t>07981360584</t>
  </si>
  <si>
    <t>03692070711*00291450187*04176180273*06036140728*07981360584*07768360724*05838160728*02197640648*04278910619*ZPPDNC67B26B519L*02314180999*07969131007*00656610557*03498580103*05129041009*00957330673*02266620968*GFFDMN67R14I333C*09136730018*13482491001*01068090586*02628930246*PLLNTN52H02E506X*03004880872*04688560632*03283080046*07018900014*05073320870*06396940964*09186241007</t>
  </si>
  <si>
    <t>02285470924*02290620992*03118780786*12852900153*07591620724*11312051003</t>
  </si>
  <si>
    <t>Sgt10 srl*Merito srl*Scanshare srl*Selexi s.r.l.*Seletek srl*C&amp;S Consulenza e Selezione</t>
  </si>
  <si>
    <t xml:space="preserve">13081080155*06164291004*09504521007*05355871004*03550371003*09386910153*12318421000*05044820156*02132600590
</t>
  </si>
  <si>
    <t>ZC521C0D1C</t>
  </si>
  <si>
    <t xml:space="preserve">11536261008*05105710155*06163010488*03550371003*09386910153*12318421000*05044820156*02132600590
</t>
  </si>
  <si>
    <t>Inventa wide ltb srl*Manpower talent solution company s.r.l.*Myes italia srl*Easy life group s.r.l.*International language school srl*Language and training workshop s.r.l.*Linguarama italia srl*Roma school srl</t>
  </si>
  <si>
    <t>7862899D82</t>
  </si>
  <si>
    <t>ZDB1E5FFCD</t>
  </si>
  <si>
    <t>Acqusizione Servizi Thomson Reuters per l'anno 2019</t>
  </si>
  <si>
    <t>77320029E4</t>
  </si>
  <si>
    <t>Manzoni - Pubblicazione per estratto avviso di aggiudicazione della gara per affidamento dei servizi di assistenza sanitaria</t>
  </si>
  <si>
    <t>Piemme - Pubblicazione per estratto avviso di aggiudicazione della gara per la manutenzione edile Consob AGCM</t>
  </si>
  <si>
    <t>Class - Pubblicazione per estratto avviso di aggiudicazione della gara per affidamento dei servizi di assistenza sanitaria</t>
  </si>
  <si>
    <t>Class - Pubblicazione per estratto avviso di aggiudicazione della gara manutenzione edile Consob e AGCM</t>
  </si>
  <si>
    <t>RCS - Pubblicazione per estratto avviso di aggiudicazione della gara per affidamento dei servizi di assistenza sanitaria</t>
  </si>
  <si>
    <t>92035990370*03843680376</t>
  </si>
  <si>
    <t>12748521007*07506750582</t>
  </si>
  <si>
    <t>02-MANDATARIA - 01 MANDANTE - 01 MANDANTE - 01 MANDANTE-* 02  - MANDATARIA - 05 - CONSORZIATA - 02- MANDANTE-* 02 - MANDATARIA  - 01  MANDANTE - 01 - MANDANTE-* 02 - MANDATARIA - 01 - MANDANTE - 01 - MANDANTE - 01- MANDANTE-* 02 - MANDATARIA - 01 - MANDANTE - 01 - MANDANTE - 01 - MANDANTE - 01 - MANDANTE-* 02 - MANDATARIA - 01 - MANDANTE - 01 - MANDANTE</t>
  </si>
  <si>
    <t>00282140029-02937770960-03351210756-00709092583* 08450891000 -10121480015-* 
12339020153 - 04113150967 -  00831370432 -*10111831003 - 00513990010- 03945320962 -  06432561006-* 00967720285 - 01899910242 - 00929440592 - 09826481005 - 02334550288 -* 06310880585 -  07374190580 -  05982771007</t>
  </si>
  <si>
    <t>HP Enterprise Services Italia S.r.l. - Multivendor Service S.r.l. - Links Management and Technology S.p.A.- Open System S.r.l. - * Almaviva S.p.A. - Consorzio Reply Public Sector -* Aubay Italia S.p.A. - Techedge S.p.A. - Ots S.p.A. -* Selex Es S.p.A. - NTT Data Italia S.p.A. - Deloitte Consulting S.r.l. - E-Security S.r.l.-* Engineering Ingegneria Informatica S.p.A. - Engeneering.MO S.p.A. - Infordata S.p.A. - Olisystem ITQ Consulting S.p.A. - SIAV S.p.A.-* Sistemi Informativi S.r.l. - DDWAY S.r.l. - Eustema S.p.A.</t>
  </si>
  <si>
    <t>12878470157*04024850960*07542790634*00488410010*09400381001</t>
  </si>
  <si>
    <t>Fastweb spa*Mitel spa*RDP Telecomunicazioni srl*Telecom Italia spa*Tesy Lab  spa</t>
  </si>
  <si>
    <t>DEGI  s.r.l.*Mediaedit di Dario Muscatello*Celdes s.r.l.*Anglo American Book Co. S.r.l.*Ebsco  Information servicxes s.r.l.</t>
  </si>
  <si>
    <t>Elips Life Ltd*Poste Vita spa*Generali Italia spa*Groupama</t>
  </si>
  <si>
    <t>13733431004*07066630638* 00409920584*00411140585</t>
  </si>
  <si>
    <t>01778591006*03878640238*05231661009*07776231008*00929440592*01871321004*05032840968</t>
  </si>
  <si>
    <t>COM.TECH s.r.l.*VIRTUAL LOGIC s.r.l.*R1 S.p.A.*H.M.S. IT S.p.A.*INFORDATA S.p.A.*ATLANTICA SISTEMI S.p.A.*MATICMIND S.p.A.</t>
  </si>
  <si>
    <t>97607920150*97288610583</t>
  </si>
  <si>
    <t>Cassa RBM Salute* CASPIE</t>
  </si>
  <si>
    <t>1677750158*97819940152*05032630963*00902170018*00409920584*00411140585*10548370963*00320160237*00818570012*11998320011*01627980152*07972530963*02525520223*06571640157*00885091009*10022490964</t>
  </si>
  <si>
    <t>AMISSIMA ASSICURAZIONI S.P.A.*AIG EUROPE S.A. Rappresentanza Generale per l'italia*ALLIANZ SPA*AXA ASSICURAZIONI Spa*GENERALI ITALIA S.P.A.*GROUPAMA ASSICURAZIONI S.P.A.*LLOYD'S INSURANCE COMPANY SA*Società Cattolica di Assicurazione Soc. Coop.*Unipolsai Assicurazioni SpA*SOCIETÀ REALE MUTUA DI ASSICURAZIONE*ZURICH INSURANCE COMPANY Ltd*AMTRUST EUROPE LIMITED*ITAS MUTUA*CHUBB EUROPEAN GROUP SE*SARA ASSICURAZIONI SPA*LIBERTY MUTUAL INSURANCE EUROPE SE</t>
  </si>
  <si>
    <t>AMISSIMA ASSICURAZIONI S.P.A.</t>
  </si>
  <si>
    <t>ZZNNCL80B05L049K*04503021216*CBLFNC65L26C895R*02054140617*PPCNCL56B26A020O*04804621219*00940990674*01511420448*GLLPLA49D02G479S*03889450759*02577280270*09187351003*PCRGPR69A02H700Q*02835300837*01850820992*02805260243*04591670825*06004130016*01180960294*05124350876</t>
  </si>
  <si>
    <t>C.E.I.T. DI AZZONE NICOLA*CO.GE.BA. SRL*CUBELLO FRANCO*DA.CA. SUD COSTRUZIONI SRL*DITTA PEPICE NICOLA*E.CO.RES. S.R.L.*ELETTROSYSTEM SRL*EREDI LUZI MARIO DI LUZI PIERO &amp; C. SNC*GALLINELLI IMPIANTI DI GALLINELLI PAOLO*GRAVILI SRL*I.S.I. IMPIANTI S.R.L.*M.S.T. MANUTENZIONI &amp; SERVIZI TECNICI*PECORELLA GASPARE*PELORITANA APPALTI SRL*RICORDA S.R.L.*RIVA GAETANO SAS DI RIVA GAETANO &amp; C.*SMAP SRL*T.I.R.E.S.*TECNOELETTRA S.R.L.*VI.SA. COSTRUZIONI SRL</t>
  </si>
  <si>
    <t>09421411001*05864181002*02731820870*04777970874*12802321005*06232541000*06363471001*01856621006</t>
  </si>
  <si>
    <t>01822940761*05020990874*05686981001*05266220580*DCTSBN59C29A669Q*01952571006*01436670622*02097850594*06078350581*03974031217*00964840672*00974491003*03986690877*05200820875*06265001211*07542790634*04396800759*03312030657*05522531002*02182210845*03176510588*06220891219*03595221007*06845211009*00491370441*01530821212*00105730568*01906340672*10869151000*01850820992*01565180682*05761290823*00947931002*01373380516*05060361002*04945771006*01145980437*04788971002*02584100040*03641281005*00792700627*07919480637*06733521006*06076770723*02764431215*02610940609*08515201005*00750390635*10013701007*02993910799*04908700729*03447320619*01123141002*04449911215*07532191215*08532341008*02201760424*03010690547*02170410993*00894181007*07043911002*00520620600*04036771006*08674911006*05791980724*09586281009*00970430963*05781531214*00788970739*06025851210*04585531009*08674091007*02971810656*04683211215*00893940783*01267310660</t>
  </si>
  <si>
    <t>LIANZA S.R.L.*C.R.F. COSTRUZIONI S.R.L.*SITAI*DE.FI. SRL*DICATALDO SABINO*GI.FE. COSTRUZIONI SRL*EFFE4SRL*M.D.B. IMPIANTI*ITALPROIM*F.LLI FERRARA SRL*ELETTRICA 2000 S.R.L.*I.EL.ET. IMPIANTI ELETTRICI E TELEFONICI*G.P.COSTRUZIONI DEL GEOM. GIUSEPPE PROIETTO &amp; C. S.A.S.*EURO CIPA S.R.L.*TMC TECHNOLOGY SRL*RDP TELECOMUNICAZIONI SRL*BRUNO BARBA IMPIANTI SRL*I.C.G. SRL UNIPERSONALE IOZZINO COSTRUZIONI GENERALI SRL*GIDI IMPIANTI*SICE SRL*ARTIGIANA ROMANA IMPIANTI DI TIBERTI PALMIRO*GIULIANO SRL*CO.GE.IM. S.R.L.*SECURIA SRL*MDS S.R.L.*BRAIN SRL*BELLI SRL*ELETTROIDRAULICA SILVI SRL*M.I.T. SRL*RICORDA S.R.L.*LA TERMO IMPIANTI DI CARCHESIO MASSIMILIANO*WI-FI NET DI DAVIDE DI VITA S.A.S*DAB SISTEMI INTEGRATI S.R.L.*IGE IMPIANTI SRL*ELETTROSTAFF*CO.G.IM.*STACCHIO IMPIANTI SRL*G.I. GENERAL IMPIANTI S.R.L.*SCOTTA S.R.L.*BLASI COSTRUZIONI SRL*DE MASI S.R.L.*GE.MA. IMPIANTI SAS*OIKOS SRL*SISTEC SRL*MOSCARINO S.A.S. DI ERRICO NICOLETTA &amp; C.*LA TERRA SRL*L.G.R. APPALTI S.R.L.*CO.M.I.*CO.GE.BI. SRL*I.T.E.C. SRL*DE CICCO S.A.S. DI DE CICCO ROBERTO &amp; C.*A.F.A. SOCIETY S.R.L.*INTERM - INSTALLAZIONI TERMOMECCANICHE*SITE IMPIANTI S.R.L.*CEITECNO S.R.L.*ACMM*CELLI IMPIANTI SRL*CASTELLANI IMPIANTI SRL*GRAVEGLIA IMPIANTI S.R.L.*MICOR*A.V.S. APPALTI*D'ANGELI RENATO*ROMA COSTRUZIONI APPALTI*CRB SRL*PRODON IMPIANTI TECNOLOGICI S.R.L.*MAIORANA COSTRUZIONI EDILI SRL*GTE*SIT IMPIANTI*SERVECO S.R.L.*C.L.P. COSTRUZIONI SRL*ICET ITALIA SRL*EBI S.R.L. CON UNICO SOCIO*METODA*FOMA SERVICE*GIORDANO SRL*SIPROS SRL</t>
  </si>
  <si>
    <t>08859971007*MSCDRA75P01H501T*02938930589*00391590585*11164410018</t>
  </si>
  <si>
    <t>02019280540</t>
  </si>
  <si>
    <t>04924991005</t>
  </si>
  <si>
    <t>01408650511</t>
  </si>
  <si>
    <t>08195371003</t>
  </si>
  <si>
    <t>08333270018</t>
  </si>
  <si>
    <t>06466050017</t>
  </si>
  <si>
    <t>08584281003</t>
  </si>
  <si>
    <t>TRRDVD34P29H501I*DFZDGI81H18H501I*08584281003</t>
  </si>
  <si>
    <t>08183121006</t>
  </si>
  <si>
    <t>06420001007</t>
  </si>
  <si>
    <t>06420001007*12169321002</t>
  </si>
  <si>
    <t>03002560179</t>
  </si>
  <si>
    <t>01979730510</t>
  </si>
  <si>
    <t>03922680586</t>
  </si>
  <si>
    <t>00399810589</t>
  </si>
  <si>
    <t>03675290286</t>
  </si>
  <si>
    <t>08526500155</t>
  </si>
  <si>
    <t>04705810150</t>
  </si>
  <si>
    <t>00700940588</t>
  </si>
  <si>
    <t>03390750267</t>
  </si>
  <si>
    <t>08697741000</t>
  </si>
  <si>
    <t>08114020152</t>
  </si>
  <si>
    <t>05466391009</t>
  </si>
  <si>
    <t>03567161009</t>
  </si>
  <si>
    <t>01677750158</t>
  </si>
  <si>
    <t>06566820152</t>
  </si>
  <si>
    <t>02279100545</t>
  </si>
  <si>
    <t>02717560169</t>
  </si>
  <si>
    <t>02044780019</t>
  </si>
  <si>
    <t>00967720285</t>
  </si>
  <si>
    <t>03188950103*06858280586*08619670584*08820850967*05231661009</t>
  </si>
  <si>
    <t xml:space="preserve"> 01897770739*02274940929*08397890586*03382990400*03804230104*03222970406*02316361209</t>
  </si>
  <si>
    <t>03351040583*11891110154*05773090013*05648320017*04272801004</t>
  </si>
  <si>
    <t>ALEASYA COSTRUZIONI S.R.L.*C.E.B. SRL*COSTRUZIONI MANUTENZIONI E SERVIZI SRL -CO.M.E S. SRL*D'ATTOLICO PAOLO S.R.L.*E.T. COSTRUZIONI S.R.L.*EDIL AGRESTI S.R.L.*EDILSAN &amp; GLOBAL SERVICES*EURO GARDENIA SRL*FABIANA COSTRUZIONI SRL*G.Z. COSTRUZIONI DI ZAPPONE DOMENICO*GARINO COSTRUZIONI SRL*GESTIONI AMBIENTALI SRL*GRIFI SRL*I.CO.STRA S.R.L.*IM.A.R. IMPRESA APPALTI RESTAURI SRL*IM.E.D'A. S.R.L.*IMPRESA COSTRUZIONI ROLLA GEOM. PIETRO SRL*IMPRESA EDILE GIOFFRE' DAMIANO*LAURIA IMPIANTI S.R.L.*LAVORATORI SOCIETA' COOPERATIVA*LAZIALE STRADE*MORATI COSTRUZIONI SRL*PELLE' ANTONIO*REPIN S.R.L.*RO.MA.APPALTI DI NUME DOMENICO &amp; C.SAS*S.C.C. S.R.L.*S.I.C.E.T. S.R.L.*SASE S.R.L.*SE.MA. COSTRUZIONI SRL*SINERGIA T. GROUP S.R.L.</t>
  </si>
  <si>
    <t>Adecco formazione srl*British institute of rome srl*Frasi srl *Trinity school di Dicorato Francesco Antonio &amp; c.*Easy life group s.r.l.*International language school srl* Language and training workshop s.r.l.*Linguarama italia srl*Roma school srl</t>
  </si>
  <si>
    <t>ZA92C720FC</t>
  </si>
  <si>
    <t>Z872C57B0B</t>
  </si>
  <si>
    <t>ZD42C4A868</t>
  </si>
  <si>
    <t>Z7E2C3567F</t>
  </si>
  <si>
    <t>ZB32C1DC98</t>
  </si>
  <si>
    <t>Z222BFB1C9</t>
  </si>
  <si>
    <t>Z8D2BF90DB</t>
  </si>
  <si>
    <t>Z0F2BF46B2</t>
  </si>
  <si>
    <t>Z562BF4152</t>
  </si>
  <si>
    <t>ZA62BD29FA</t>
  </si>
  <si>
    <t>Z102BAA499</t>
  </si>
  <si>
    <t>FORNITURA DI N. 1.500 RISME DI CARTA AD USO STAMPA RICICLATA 100% FORMATO A4</t>
  </si>
  <si>
    <t>Fornitura di n. 270 confezioni da 6 rotoli di carta igienica per le esigenze della sede Consob di Roma</t>
  </si>
  <si>
    <t>Stampa brochure e Relazione Annuale ACF</t>
  </si>
  <si>
    <t>Servizi di allestimento Auditorium Consob per evento del 14 febbraio 2020</t>
  </si>
  <si>
    <t>Acquisizione di cartelline e chiavette USB con logo ACF</t>
  </si>
  <si>
    <t>Acquisto materiale di consumo per servizi igienici</t>
  </si>
  <si>
    <t>Servizio di assistenza tecnica e manutenzione software per la macchina affrancatrice</t>
  </si>
  <si>
    <t>Noleggio e manutenzione triennale di due tappeti personalizzati per sede di Roma dell'Istituto</t>
  </si>
  <si>
    <t>MYO S.P.A.</t>
  </si>
  <si>
    <t>03222970406</t>
  </si>
  <si>
    <t>MAS SRLS</t>
  </si>
  <si>
    <t>03017300603</t>
  </si>
  <si>
    <t>ARTI GRAFICHE SAN MARCELLO</t>
  </si>
  <si>
    <t>4 COMPANY SRL</t>
  </si>
  <si>
    <t>TAXI1729 O CANOVA PAOLO RIZZUTO DIEGO E ZACCONE SARA S.N.C.</t>
  </si>
  <si>
    <t>10686030015</t>
  </si>
  <si>
    <t>AGV AUTOMAZIONE</t>
  </si>
  <si>
    <t>ELIS ITALIA SPA</t>
  </si>
  <si>
    <t>05851410158</t>
  </si>
  <si>
    <t xml:space="preserve">03094350612 </t>
  </si>
  <si>
    <t>Noleggio autovettura Fiat Panda 1.2 69 CV Easypower E6 d Temp Easy (gpl) senza conducente tramite adesione al Lotto 4 della Convenzione Consip "Veicoli in Noleggio 14", per le esigenze della sede Consob di Roma.</t>
  </si>
  <si>
    <t>06496050151</t>
  </si>
  <si>
    <t>Lease Plan Italia Spa</t>
  </si>
  <si>
    <t>Fornitura di flaconi di disinfettante per mani Fastigen antimicrobico gel 65 ml</t>
  </si>
  <si>
    <t>04600021002</t>
  </si>
  <si>
    <t>LABORATORI FARMACEUTICI
KRYMI spa</t>
  </si>
  <si>
    <t xml:space="preserve">Riparazione serranda motorizzata dell'ingresso principale della sede Consob di Roma </t>
  </si>
  <si>
    <t xml:space="preserve">Fornitura e posa in opera di tende a rullo oscuranti presso la stanza 212 della sede Consob di Roma </t>
  </si>
  <si>
    <t xml:space="preserve">Interventi di varia natura concernenti la manutenzione ordinaria dell'immobile sede della sede Consob di Roma </t>
  </si>
  <si>
    <t>82052778C7</t>
  </si>
  <si>
    <t>SER 2015</t>
  </si>
  <si>
    <t>02209620562</t>
  </si>
  <si>
    <t>Z0B2C2078E</t>
  </si>
  <si>
    <t>Z2F2C43848</t>
  </si>
  <si>
    <t>MODOAL GROUP S.r.l.</t>
  </si>
  <si>
    <t>01184050571</t>
  </si>
  <si>
    <t>Z9D2BDDBF5</t>
  </si>
  <si>
    <t>HYGIENSYSTEM SRL</t>
  </si>
  <si>
    <t>04030111001</t>
  </si>
  <si>
    <t>Z972B82571</t>
  </si>
  <si>
    <t>MC Engineering srls</t>
  </si>
  <si>
    <t>8207676480</t>
  </si>
  <si>
    <t>Servizio di assistenza tecnica e manutenzione apparati Netapp</t>
  </si>
  <si>
    <t>7956416231</t>
  </si>
  <si>
    <t>81445127EA</t>
  </si>
  <si>
    <t>8234184797</t>
  </si>
  <si>
    <t>Adesione a Convenzione Consip per acqusito n. 270 pc</t>
  </si>
  <si>
    <t>Prestazione dei servizi di Facility Management per la sede Consob di Roma</t>
  </si>
  <si>
    <t>Acquisizione dei servizi informativi di banche date e notiziari Refinitiv per l'anno 2020</t>
  </si>
  <si>
    <t>Z9F2B2C123</t>
  </si>
  <si>
    <t>Valutazione dello stress lavoro correlato ai sensi del D.lgs. 81/08 presso le sedi Consob di Roma e di Milano</t>
  </si>
  <si>
    <t>Università degli studi di Roma di Tor Vergata</t>
  </si>
  <si>
    <t>Z482AC1F0C</t>
  </si>
  <si>
    <t>Acquisizione di dotazioni tecnologiche per l’iniziativa di Finanza in
Palcoscenico “Occhio alle truffe” organizzata dalla Consob con l’Università di
Cagliari e il patrocinio del Comune di Cagliari presso la struttura “Lazzaretto di
Sant'Elia”</t>
  </si>
  <si>
    <t>ROSSINI MUSICA E LUCI SRL</t>
  </si>
  <si>
    <t>01923750929</t>
  </si>
  <si>
    <t>ZAC2AFAD67</t>
  </si>
  <si>
    <t>Noleggio triennale di n. 8 distributori automatici di acqua potabile per le sedi Consob di Roma e Milano</t>
  </si>
  <si>
    <t>10858570012</t>
  </si>
  <si>
    <t>ACQUALYS srl</t>
  </si>
  <si>
    <t>Z5D2BCA1A0</t>
  </si>
  <si>
    <t>N. 40 abbonamenti annuali digitali al servizio "la Repubblica +"</t>
  </si>
  <si>
    <t>ZBE2BD55B4</t>
  </si>
  <si>
    <t>Fornitura di quotidiani e periodici cartacei presso la sede Consob di Roma</t>
  </si>
  <si>
    <t>Z512B91D43</t>
  </si>
  <si>
    <t>Pubblicazione sulla Guri dell'avviso di post-informazione contratto COGITO</t>
  </si>
  <si>
    <t>ISTITUTO POLIGRAFICO E ZECCA DELLO STATO Spa</t>
  </si>
  <si>
    <t>82296802C7</t>
  </si>
  <si>
    <t>Noleggio - LOTTO 1- n. 43 fotocopiatrici mutlifunzione - Adesione convenzione Consip "Apparecchiature multifunzione 31 - noleggio " dal 1° maggio 2020 al 30 aprile 2025 - ROMA</t>
  </si>
  <si>
    <t>Z242C8CBEB</t>
  </si>
  <si>
    <t>N- 30 abbonamenti annuali digitali al quotidiano "Corriere della Sera"</t>
  </si>
  <si>
    <t>RCS Mediagroup spa</t>
  </si>
  <si>
    <t>ZF62C12B8A</t>
  </si>
  <si>
    <t>Noleggio 48 mesi VW
Passat 1.4 Ibrida Plug-in
per le esigenze della sede
di Roma</t>
  </si>
  <si>
    <t>01924961004*04911190488*01610670356*02615080963*06714021000</t>
  </si>
  <si>
    <t>ALD AUTOMOTIVE ITALIA S.R.L.*ARVAL SERVICE LEASE ITALIA S.P.A. A SOCIO UNICO*CAR SERVER S.P.A.*LEASE PLAN ITALIA SPA*LEASYS S.P.A.</t>
  </si>
  <si>
    <t>02615080963</t>
  </si>
  <si>
    <t>LEASE PLAN ITALIA SPA</t>
  </si>
  <si>
    <t>ZED2CA45A6</t>
  </si>
  <si>
    <t>Z7F2CA4665</t>
  </si>
  <si>
    <t>Servizi per la gestione integrata della salute e della sicurezza sui luoghi di lavoro presso la sede di Roma  - Medicina del lavoro (contratto "ponte")</t>
  </si>
  <si>
    <t>14530191007</t>
  </si>
  <si>
    <t>Sintesi Sanità srl</t>
  </si>
  <si>
    <t>ZEC2C8F805</t>
  </si>
  <si>
    <t>Z372C8DBD3</t>
  </si>
  <si>
    <t>ZE32C84035</t>
  </si>
  <si>
    <t>ZC82C73420</t>
  </si>
  <si>
    <t>Z632C3CEAE</t>
  </si>
  <si>
    <t>Z3F2C25939</t>
  </si>
  <si>
    <t>ZA72C258D2</t>
  </si>
  <si>
    <t>ZBF2C2586D</t>
  </si>
  <si>
    <t>Z002C257EE</t>
  </si>
  <si>
    <t>Z442C1EFB3</t>
  </si>
  <si>
    <t>Z8E2C1EF0E</t>
  </si>
  <si>
    <t>Z0D2C1EE9A</t>
  </si>
  <si>
    <t>Z0E2C1EDE4</t>
  </si>
  <si>
    <t>Z792C1CBFB</t>
  </si>
  <si>
    <t>ZB62C1CBC1</t>
  </si>
  <si>
    <t>Z1C2C03197</t>
  </si>
  <si>
    <t>ZAA2BFDB58</t>
  </si>
  <si>
    <t>Z062BFBAE8</t>
  </si>
  <si>
    <t>ZC52BE6D10</t>
  </si>
  <si>
    <t>Z762BC8BEE</t>
  </si>
  <si>
    <t>ZAE2BA7ADD</t>
  </si>
  <si>
    <t>Z6F2BA7A8D</t>
  </si>
  <si>
    <t>Z1A2BA7A31</t>
  </si>
  <si>
    <t>Z7E2BA79B1</t>
  </si>
  <si>
    <t>ZC42B761B6</t>
  </si>
  <si>
    <t>Fornitura di mascherine per fronteggiare il contagio da Coronavirus (COVID-19)</t>
  </si>
  <si>
    <t>Traduzione in lingua ceca</t>
  </si>
  <si>
    <t>IPZS - pubblicazione aggiudicazione Refinitiv S.p.A.</t>
  </si>
  <si>
    <t>Acquisto 13 licenze GoToMeeting Business</t>
  </si>
  <si>
    <t>assistente tecnico rappresentazione teatrale</t>
  </si>
  <si>
    <t>Piemme S.p.A. p pubblicazione su quotidiani dell'avviso per estratto esito aggiudicazione Refinitiv</t>
  </si>
  <si>
    <t>System 24 pubblicazione su quotidiani dell'avviso per estratto esito aggiudicazione Refinitiv</t>
  </si>
  <si>
    <t>Class pubblicità pubblicazione su quotidiani dell'avviso per estratto esito aggiudicazione Refinitiv</t>
  </si>
  <si>
    <t>RCS Mediagroup pubblicazione su quotidiani dell'avviso per estratto esito aggiudicazione Refinitiv</t>
  </si>
  <si>
    <t>System 24 pubblicazione su quotidiani dell'avviso per estratto esito aggiudicazione ORACLE</t>
  </si>
  <si>
    <t>Piemme S.p.A. p pubblicazione su quotidiani dell'avviso per estratto esito aggiudicazione ORACLE</t>
  </si>
  <si>
    <t>RCS Mediagroup pubblicazione su quotidiani dell'avviso per estratto esito aggiudicazione ORACLE</t>
  </si>
  <si>
    <t>Class pubblicità pubblicazione su quotidiani dell'avviso per estratto esito aggiudicazione ORACLE</t>
  </si>
  <si>
    <t>noleggio servizio audio/video</t>
  </si>
  <si>
    <t>locazione teatro apollo crotone</t>
  </si>
  <si>
    <t>IPZS - pubblicazione avviso aggiudicazione su GURI</t>
  </si>
  <si>
    <t>traduzione in lingua portoghese</t>
  </si>
  <si>
    <t>traduzione in lingua russa</t>
  </si>
  <si>
    <t>Class pubblicità pubblicazione su quotidiani dell'avviso per estratto esito aggiudicazione EXPERT SYSTEM</t>
  </si>
  <si>
    <t>RCS Mediagroup pubblicazione su quotidiani dell'avviso per estratto esito aggiudicazione EXPERT SYSTEM</t>
  </si>
  <si>
    <t>System 24 pubblicazione su quotidiani dell'avviso per estratto esito aggiudicazione EXPERT SYSTEM</t>
  </si>
  <si>
    <t>Piemme S.p.A. p pubblicazione su quotidiani dell'avviso per estratto esito aggiudicazione EXPERT SYSTEM</t>
  </si>
  <si>
    <t>REFINITIV ITALY S.P.A.</t>
  </si>
  <si>
    <t>N</t>
  </si>
  <si>
    <t>ZC72A8769D</t>
  </si>
  <si>
    <t>N. 5 abbonamentI annuali cartacei al settimanale "The Economist" per l'anno 2019/20</t>
  </si>
  <si>
    <t>8084963288</t>
  </si>
  <si>
    <t>N. 2 licenze Oracle "Processor" per il Database Oracle Enterprise Edition</t>
  </si>
  <si>
    <t>ZB42B15915</t>
  </si>
  <si>
    <t>Servizio di manutenzione e assistenza sistemi di videoconferenza, Roma e Milano, 18 gennaio 2020 - 31 gennaio 2021.</t>
  </si>
  <si>
    <t>Fornitura di n. 170 PC portatili in adesione alla convenzione Consip "Pc Portatili e Tablet 3"</t>
  </si>
  <si>
    <t>INFORDATA SPA</t>
  </si>
  <si>
    <t>Acquisto n. 7 aggiornamenti STATA16/SE del software econometrico STATA</t>
  </si>
  <si>
    <t>LogMeIn Ireland Limited</t>
  </si>
  <si>
    <t>Fornitura e posa in opera di un nuovo infisso in alluminio presso la stanza n.134, sede di Roma.</t>
  </si>
  <si>
    <t>13888401000*12890591006</t>
  </si>
  <si>
    <t>M. C. Engineering*SERRAMENTI RO.MA. 93 S.R.L.</t>
  </si>
  <si>
    <t>04030111001*11986091004</t>
  </si>
  <si>
    <t>HYGIENSYSTEM SRL*L'italiana Servizi s.c.a.r.l.</t>
  </si>
  <si>
    <t xml:space="preserve">RDO PER SERVIZI TECNICI ADEGUAMENTO IMPIANTI E STRUTTURE LOCALE AUDITORIUM SEDE CONSOB/AGCM IN ROMA </t>
  </si>
  <si>
    <t>Myo S.p.A.</t>
  </si>
  <si>
    <t>Carto Copy Service S.r.l.</t>
  </si>
  <si>
    <t xml:space="preserve"> 01688970621*04864781002*04427081007*08397890586*04606020875*08573761007*01431180551*  01433030705  </t>
  </si>
  <si>
    <t>ALEX OFFICE &amp; BUSINESS SRL*CARTO COPY SERVICE*ECO LASER INFORMATICA*ERREBIAN*ETT DI TORRISI FELICE &amp; C. S.A.S.*FINBUC S.R.L.*PROMO RIGENERA SRL*TONER ITALIA.</t>
  </si>
  <si>
    <t>04864781002</t>
  </si>
  <si>
    <t>Realizzazione di iniziativa finanziaria in occasione relazione annuale ACF</t>
  </si>
  <si>
    <t>Z6E2CD3D99</t>
  </si>
  <si>
    <t>Contratto attuativo Consob  -  Fornitura materiali di consumo per le esigenze della Consob e dell'Agcm (CIG 8091051282)</t>
  </si>
  <si>
    <t>Contratto attuativo Consob - Fornitura toner e altri materiali di consumo informatico per le esigenze della Consob e dell'Agcm (CIG 8104348F86)</t>
  </si>
  <si>
    <t>Z312434375</t>
  </si>
  <si>
    <t>Acquisizione n. 3 server DELL per la sede di Roma componenti accessori e servizi complementari e di manutenzione</t>
  </si>
  <si>
    <t>Servizio aggiornamento software Brokerinfo, febbraio/marzo 2020.</t>
  </si>
  <si>
    <t>Z8F2CA5F4C</t>
  </si>
  <si>
    <t>Acquisto servizio per l'accesso da remoto alle Banche Dati Bloomberg (RM n.4, MI n. 1) per 24 mesi</t>
  </si>
  <si>
    <t>01287540445</t>
  </si>
  <si>
    <t>INTRAWELT DI ALESSANDRO POTALIVO &amp; C. S.A.S.</t>
  </si>
  <si>
    <t>05850080630</t>
  </si>
  <si>
    <t>ROMEO GESTIONI S.P.A.</t>
  </si>
  <si>
    <t>7911853BA1</t>
  </si>
  <si>
    <r>
      <t xml:space="preserve">Fornitura di </t>
    </r>
    <r>
      <rPr>
        <i/>
        <sz val="11"/>
        <rFont val="Calibri"/>
        <family val="2"/>
        <scheme val="minor"/>
      </rPr>
      <t>switch</t>
    </r>
    <r>
      <rPr>
        <sz val="11"/>
        <rFont val="Calibri"/>
        <family val="2"/>
        <scheme val="minor"/>
      </rPr>
      <t>, componenti accessori e servizi complementari</t>
    </r>
  </si>
  <si>
    <t>04606020875*02504501210*05032840968*00488410010*02517580920</t>
  </si>
  <si>
    <t>ETT di Torrisi felice &amp; Co. Sas*Gepinformatica Srl*Maticmind Spa*Tim Spa*Windtre Spa</t>
  </si>
  <si>
    <t>Z4923DD0D6</t>
  </si>
  <si>
    <t>Servizio "Telepass con Viacard di conto corrente" per la sede di Milano</t>
  </si>
  <si>
    <t>09771701001</t>
  </si>
  <si>
    <t>Telepass spa</t>
  </si>
  <si>
    <t>Z8823DD126</t>
  </si>
  <si>
    <t>Pedaggi autostradali per la sede di Milano</t>
  </si>
  <si>
    <t>07516911000</t>
  </si>
  <si>
    <t>Autostrade per l'Italia spa</t>
  </si>
  <si>
    <t>Z082A663AF</t>
  </si>
  <si>
    <t>Z622A66469</t>
  </si>
  <si>
    <t>Fornitura di apparati di storage, libreria a nastri, servizi accessori e manutenzione</t>
  </si>
  <si>
    <t>01446670380*01490000120*04606020875*05231661009*01511090126</t>
  </si>
  <si>
    <t>Centro Computer spa*ELMEC Informatica spa*ETT di TORRISI Felice &amp; C. sas*R1 spa*Soluzione Informatica srl</t>
  </si>
  <si>
    <t>80513307B2</t>
  </si>
  <si>
    <t>Servizio di manutenzione di n. 12 server</t>
  </si>
  <si>
    <t>81036027EA</t>
  </si>
  <si>
    <r>
      <t xml:space="preserve">Sistema informatico di analisi semantica basato sulla tecnologia </t>
    </r>
    <r>
      <rPr>
        <i/>
        <sz val="11"/>
        <rFont val="Calibri"/>
        <family val="2"/>
        <scheme val="minor"/>
      </rPr>
      <t>Cogito</t>
    </r>
  </si>
  <si>
    <t>02608970360</t>
  </si>
  <si>
    <t>Expert System spa</t>
  </si>
  <si>
    <t>Z062AF6F03</t>
  </si>
  <si>
    <t>Corso di formazione in n. 30 giornate per il personale della Divisione Infrastrutture Informative</t>
  </si>
  <si>
    <t>00518460019</t>
  </si>
  <si>
    <t>Politecnico di Torino</t>
  </si>
  <si>
    <t>Z2A2A27AF7</t>
  </si>
  <si>
    <t>Fornitura biennale della piattaforma telematica di negoziazione "Tuttogare"  per le esigenze dell'Istituto</t>
  </si>
  <si>
    <t>Studio Amica srl</t>
  </si>
  <si>
    <t>Z0829E83D7</t>
  </si>
  <si>
    <t xml:space="preserve"> Servizio di video-registrazione evento del 27 settembre 2019</t>
  </si>
  <si>
    <t>Z292A25C4D</t>
  </si>
  <si>
    <t>Noleggio di un impianto audio e video convegno “Fintech tra regolazione, mercato e concorrenza", Roma 24 ottobre 2019</t>
  </si>
  <si>
    <t>ZF02A77FCD</t>
  </si>
  <si>
    <t>Noleggio di un impianto audio e video convegno “Conoscenze finanziare, attitudini e investimenti delle famiglie italiane", Roma 8 novembre 2019</t>
  </si>
  <si>
    <t>Z412AAC5FF</t>
  </si>
  <si>
    <t>Servizi di allestimento Auditorium Consob per eventi del 18,19 e 20 novembre 2019</t>
  </si>
  <si>
    <t>Z302ACBB56</t>
  </si>
  <si>
    <t>Servizi di allestimento Auditorium Consob per eventi del 21,22 e 25 novembre 2019</t>
  </si>
  <si>
    <t>6836569336</t>
  </si>
  <si>
    <t>Servizio di corriere espresso tra le sedi Consob di Roma e di Milano</t>
  </si>
  <si>
    <t>12321621000*06873630583*12383760159*97103880585*02335990541</t>
  </si>
  <si>
    <t>DNA GROUP SRL*ITALPOSTE RADIO RECAPITI SRL*NEXIVE SPA*POSTE ITALIANE SPA*SDA EXPRESS COURIER SPA</t>
  </si>
  <si>
    <t xml:space="preserve">DNA GROUP SRL </t>
  </si>
  <si>
    <t>5806926AEB</t>
  </si>
  <si>
    <t>Adesione alla convenzione Consip "Facility Management 3", Lotto 2 per le sedi di Milano</t>
  </si>
  <si>
    <t xml:space="preserve">05850080630*06751431211 </t>
  </si>
  <si>
    <t>RTI ROMEO GESTIONI SPA*CONSORZIO STABILE ROMEO FACILITY SERVICES 2010</t>
  </si>
  <si>
    <t>02-MANDATARIA*01-MANDANTE</t>
  </si>
  <si>
    <t>Convenzione, ex art. 22, comma 9, D.L. 90/2014, con il Comune di Milano avente ad oggetto la concessione d'uso dell'immobile di Via Rovello 6, in Milano</t>
  </si>
  <si>
    <t>01199250158</t>
  </si>
  <si>
    <t>Comune di Milano</t>
  </si>
  <si>
    <t>ZE41BB7829</t>
  </si>
  <si>
    <t>Accordo quadro per la manutenzione edile delle sedi Consob di Milano</t>
  </si>
  <si>
    <t>01787000155*12938480154*11400080153*10848000153*11451400151</t>
  </si>
  <si>
    <t>COMPAGNIA EDILIZIA DELLA BRIANZA SRL*EDILMANTI SRL*INARCA SRL*NUOVA EDIL SRL*TEICOS UE SRL</t>
  </si>
  <si>
    <t>EDILMANTI SRL</t>
  </si>
  <si>
    <t>70181432D1</t>
  </si>
  <si>
    <t>Accordo quadro per servizi di catering presso le sedi Consob di Milano</t>
  </si>
  <si>
    <t>02977600135</t>
  </si>
  <si>
    <t>ILPARTYCOLARE SRL</t>
  </si>
  <si>
    <t>7100166A54</t>
  </si>
  <si>
    <t>Servizio di vigilanza armata per le sedi Consob di Milano (RDO aperta sul bando MEPA "servizi di vigilanza attiva e passiva")</t>
  </si>
  <si>
    <t>80039930153*09429841001*02058850013*02791630649*07639830962*11644610153*07897711003</t>
  </si>
  <si>
    <t>CIVIS SPA*SEVITALIA SICUREZZA SRL*TELECONTROL VIGILANZA SPA*METRONOTTE GROUP SRL*GSI SECURITY GROUP SRL*PRODEST MILANO SRL*SICURITALIA SPA</t>
  </si>
  <si>
    <t>09429841001</t>
  </si>
  <si>
    <t>SEVITALIA SICUREZZA SRL</t>
  </si>
  <si>
    <t>Z6420E2074</t>
  </si>
  <si>
    <t>Noleggio e manutenzione di n. 3 tappeti d’ingresso presso le sedi di Milano</t>
  </si>
  <si>
    <t>Z70210F841</t>
  </si>
  <si>
    <t>Servizi di catering e altri servizi accessori per conferenza stampa "Digitalizzazione dei processi di intermediazione finanziaria" (Milano, 5 dicembre 2017)</t>
  </si>
  <si>
    <t>07002030968</t>
  </si>
  <si>
    <t>COPERNICO SRL</t>
  </si>
  <si>
    <t>Z19214D797</t>
  </si>
  <si>
    <t>Noleggio di n. 3 fotocopiatrici multifunzione per la sede Consob di Milano - via Broletto 7 tramite convenzione Consip</t>
  </si>
  <si>
    <t>09275090158</t>
  </si>
  <si>
    <t>SHARP ELECTRONICS ITALIA SPA</t>
  </si>
  <si>
    <t>Abbonamento al quotidiano 'Il Sole 24 Ore' e ai relativi contenuti digitali per il biennio 2018/19</t>
  </si>
  <si>
    <t>Il Sole 24 Ore spa</t>
  </si>
  <si>
    <t>ZB821C551A</t>
  </si>
  <si>
    <t>Servizi di "igienizzazione" e di noleggio di asciugamani di cotone in rotoli presso le sedi CONSOB di Milano</t>
  </si>
  <si>
    <t>03986581001*05851410158*12544280154</t>
  </si>
  <si>
    <t>Rentokil Initial Italia spa*Elis Italia spa*Sarasota srl</t>
  </si>
  <si>
    <t>03986581001</t>
  </si>
  <si>
    <t>Rentokil Initial Italia spa</t>
  </si>
  <si>
    <t>73806912E4</t>
  </si>
  <si>
    <t>Fornitura di buoni pasto elettronici per le sedi Consob di Milano mediante adesione alla convenzione Consip "Buoni pasto elettronici 1", lotto 1</t>
  </si>
  <si>
    <t>01014660417</t>
  </si>
  <si>
    <t>Edenred Italia srl</t>
  </si>
  <si>
    <t>Fornitura di energia elettrica per le sedi Consob di Milano tramite convenzione Consip 'Energia Elettrica 15', Lotto 2</t>
  </si>
  <si>
    <t>01178580997</t>
  </si>
  <si>
    <t>Iren Mercato spa</t>
  </si>
  <si>
    <t>7427617772</t>
  </si>
  <si>
    <t>Concessione del servizio di gestione di distributori automatici di bevande e prodotti alimentari nella sede Consob di Milano - LOTTO 2 (nessun onere a carico della CONSOB)</t>
  </si>
  <si>
    <t>01870980362*01038120307</t>
  </si>
  <si>
    <t>Gruppo Argenta spa*Gruppo Illiria spa</t>
  </si>
  <si>
    <t>75168160CC</t>
  </si>
  <si>
    <t>Fornitura di gas naturale per le sedi di Milano</t>
  </si>
  <si>
    <t>01565370382</t>
  </si>
  <si>
    <t>Soenergy srl</t>
  </si>
  <si>
    <t>ZC72477D25</t>
  </si>
  <si>
    <t>Servizi per la gestione integrata della salute e della sicurezza sui luoghi di lavoro presso le sedi di Milano (contratto "ponte")</t>
  </si>
  <si>
    <t>Z7B266E9FF</t>
  </si>
  <si>
    <t>ZEA26C4823</t>
  </si>
  <si>
    <t>N. 15 abbonamenti digitali al quotidiano "Financial Times" per l'anno 2019</t>
  </si>
  <si>
    <t>GB278537121</t>
  </si>
  <si>
    <t>The Financial Times Ltd</t>
  </si>
  <si>
    <t>777047814D</t>
  </si>
  <si>
    <t>Fornitura di energia elettrica per le sedi di Milano (conv. Consip 'Energia elettrica 15', lotto 2)</t>
  </si>
  <si>
    <t>IREN MERCATO SPA</t>
  </si>
  <si>
    <t>ZA1279A006</t>
  </si>
  <si>
    <t>Abbonamento annuale digitale a "Il Fatto Quotidiano"</t>
  </si>
  <si>
    <t>Società Editoriale Il Fatto spa</t>
  </si>
  <si>
    <t>ZC727C6C34</t>
  </si>
  <si>
    <t>Z8627CA91F</t>
  </si>
  <si>
    <t>Fornitura di carburante tramite fuel card per le sedi Consob di Milano - AQ Consip "Fuel card 1"</t>
  </si>
  <si>
    <t>Kuwait Petroleum Italia spa</t>
  </si>
  <si>
    <t>789185224B</t>
  </si>
  <si>
    <t>Fornitura di gas naturale per le sedi CONSOB di Milano</t>
  </si>
  <si>
    <t>Servizio annuale di manutenzione evolutiva del software "Mercure V4"</t>
  </si>
  <si>
    <t>Tecoms srl</t>
  </si>
  <si>
    <t>ZB228F22FF</t>
  </si>
  <si>
    <t>Z2F2988BFF</t>
  </si>
  <si>
    <t>Uso e manutenzione del collegamento telematico in fibra ottica tra le sedi Consob di Milano</t>
  </si>
  <si>
    <t>Z9E29C8E12</t>
  </si>
  <si>
    <t>Servizio di corriere espresso tra le sedi di Roma e di Milano - Anni 2020-22</t>
  </si>
  <si>
    <t>12122771004*12321621000*01273040129</t>
  </si>
  <si>
    <t>Defendini Logistica srl*DNA Group srl*TNT Global Express srl</t>
  </si>
  <si>
    <t>12321621000</t>
  </si>
  <si>
    <t>Z15292F74F</t>
  </si>
  <si>
    <t>Noleggio in conv. Consip di n. 3 fotocopiatrici multifunzione per la sede Consob di Milano, via Rovello 6</t>
  </si>
  <si>
    <t>Olivetti spa</t>
  </si>
  <si>
    <t>ZCE29B5774</t>
  </si>
  <si>
    <t>Aggiornamento del sistema centralizzato digitale di gestione e visualizzazione dell’impianto di climatizzazione (SAUTER) presso la sede di Milano, via Broletto 7</t>
  </si>
  <si>
    <t>09452950158</t>
  </si>
  <si>
    <t>Sauter Italia spa</t>
  </si>
  <si>
    <t>7991852CE4</t>
  </si>
  <si>
    <t>Accordo quadro lavori di manutenzione edile presso le sedi Consob di Milano</t>
  </si>
  <si>
    <t>05215071001*08575211001*00511140865*03757390632*01588640621*01194720437*02578600849*01708880172*03863740241*LGRLNZ55M15L131I*01949350746*04827180656*05074681007*03261370369*01769650761</t>
  </si>
  <si>
    <t>Capitolium Conservazionerestauro di R. Bordin Snc*Co.Fa.M. Srl*Consorzio Imprese Provinciali Artigianato Ennese C.I.P.A.E. S.Coop.*Crispino e Bova Srl*Edil Progress Srls*Edilfiastra Snc di Lucarini Venanzio &amp; Co.*FG Costruzioni Restauro Srl*Impresa Edile Eredi Pezzotti Giacomo Snc*Impresa Tasca Srl*Lo Grasso Lorenzo*Marra Srl*Prog. Res Srl*SLP Srl*T.M. Costruzioni Srl*The Wall Costruzioni Srl a socio unico</t>
  </si>
  <si>
    <t>04827180656</t>
  </si>
  <si>
    <t>Prog.Res S.r.l.</t>
  </si>
  <si>
    <t>Z0C2A664C3</t>
  </si>
  <si>
    <t>Z742A66557</t>
  </si>
  <si>
    <t>Servizi per la gestione integrata della salute e della sicurezza sui luoghi di lavoro presso le sedi di Milano  - Medicina del lavoro (contratto "ponte")</t>
  </si>
  <si>
    <t>ZEE2AE12BA</t>
  </si>
  <si>
    <t>Fornitura di un gruppo refrigerante "gemellare" per la sede di Milano, via Broletto 7</t>
  </si>
  <si>
    <t>00721560159</t>
  </si>
  <si>
    <t>Cambielli Edilfriuli spa</t>
  </si>
  <si>
    <t>8110530D13</t>
  </si>
  <si>
    <r>
      <t xml:space="preserve">Abbonamenti triennali cartacei e digitali al quotidiano </t>
    </r>
    <r>
      <rPr>
        <i/>
        <sz val="11"/>
        <rFont val="Calibri"/>
        <family val="2"/>
        <scheme val="minor"/>
      </rPr>
      <t>Il Sole 24 Ore</t>
    </r>
  </si>
  <si>
    <t>Z462A1F844</t>
  </si>
  <si>
    <t>Servizio di manutenzione per 20 mesi dell’impianto di parcheggio interrato motorizzato (“Interpark”) presso la sede Consob di Milano, via Broletto 7</t>
  </si>
  <si>
    <t>03729860134</t>
  </si>
  <si>
    <t>Parkpiù srl</t>
  </si>
  <si>
    <t>ZE72ACC280</t>
  </si>
  <si>
    <t>Verifica di potabilità dell'acqua destinata al consumo umano presso le sedi di Milano. Campionamenti e analisi di laboratorio</t>
  </si>
  <si>
    <t>07360070960</t>
  </si>
  <si>
    <t>MBA AMBIENTE srl</t>
  </si>
  <si>
    <t>ZAD2AF9D01</t>
  </si>
  <si>
    <t>Fornitura di n. 1000 borracce ecologiche in "Tritan" per il personale della Consob</t>
  </si>
  <si>
    <t>08050520967</t>
  </si>
  <si>
    <t>BLUEBAG ITALIA srl</t>
  </si>
  <si>
    <t>ZDD2B1F53E</t>
  </si>
  <si>
    <t>Manutenzione dell'affrancatrice postale presso la sede Consob di Milano e assistenza sul relativo software "Giada" per l'anno 2020</t>
  </si>
  <si>
    <t>12956730159</t>
  </si>
  <si>
    <t>AUTOPOST SRL</t>
  </si>
  <si>
    <t>Z202BCB380</t>
  </si>
  <si>
    <t>N. 15 abbonamenti annuali digitali al quotidiano "Financial Times"</t>
  </si>
  <si>
    <t>THE FINANCIAL TIMES LTD</t>
  </si>
  <si>
    <t>8176064D71</t>
  </si>
  <si>
    <t>Fornitura di energia elettrica per le esigenze delle sedi Consob di Milano</t>
  </si>
  <si>
    <t>Z552BEC67E</t>
  </si>
  <si>
    <t xml:space="preserve"> 
Fornitura di n. 2 toghe forensi e n. 6 pettorine per le esigenze della sede Consob di Milano</t>
  </si>
  <si>
    <t>10265890961</t>
  </si>
  <si>
    <t>FRAIZZOLI 1923 SRL</t>
  </si>
  <si>
    <t>Z172C3DE79</t>
  </si>
  <si>
    <t>Noleggio - LOTTO 3- n.1 fotocopiatrice a colori - Adesione convenzione Consip "Apparecchiature multifunzione 31 - noleggio " dal 1° maggio 2020 al 30 aprile 2025 - MILANO</t>
  </si>
  <si>
    <t>01788080156</t>
  </si>
  <si>
    <t>KYOCERA DOCUMENT SOLUTIONS ITALIA SPA</t>
  </si>
  <si>
    <t>Z472C66F94</t>
  </si>
  <si>
    <t>Manutenzione annuale defibrillatori semiautomatici
presso le sedi di Roma e Milano</t>
  </si>
  <si>
    <t>8248540E87</t>
  </si>
  <si>
    <t>Z432C58CFE</t>
  </si>
  <si>
    <t>Servzio di pulizia straordinaria presso le sedi Consob di Milano</t>
  </si>
  <si>
    <t>01866910761</t>
  </si>
  <si>
    <t>FACILITY srl</t>
  </si>
  <si>
    <t>Z682C6DD76</t>
  </si>
  <si>
    <t>Fornitura di sapone battericida e di asciugamani di carta monouso (COVID-19) presso le sedi Consob</t>
  </si>
  <si>
    <t>Z092C4505B</t>
  </si>
  <si>
    <t>Abbonamento annuale digitale a Il Fatto Quotidiano</t>
  </si>
  <si>
    <t>ZEA2C3EA3E</t>
  </si>
  <si>
    <t>Noleggio - LOTTO 3- n.2
fotocopiatrice a colori -
Adesione convenzione
Consip "Apparecchiature
multifunzione 31 -
noleggio " dal 1° maggio
2020 al 30 aprile 2025 -
ROMA</t>
  </si>
  <si>
    <t>ZF02CBDF1D</t>
  </si>
  <si>
    <t>Noleggio - LOTTO 1- n. 7
fotocopiatrici
mutlifunzione - Adesione
convenzione Consip
"Apparecchiature
multifunzione 31 -
noleggio " dal 1° maggio
2020 al 30 aprile 2025 -
MILANO</t>
  </si>
  <si>
    <t>Z5D2C8C7AC</t>
  </si>
  <si>
    <t>Fornitura di 4.000 mascherine FFP2 (COVID-19)</t>
  </si>
  <si>
    <t>02397620739</t>
  </si>
  <si>
    <t>FORNITURE LABORATORIO SRL</t>
  </si>
  <si>
    <t>ZAD2CA460C</t>
  </si>
  <si>
    <t>Servizi per la gestione integrata della salute e della sicurezza sui luoghi di lavoro presso la sede di Milano (contratto "ponte")</t>
  </si>
  <si>
    <t>ZCD2CA46D4</t>
  </si>
  <si>
    <t>Servizi per la gestione integrata della salute e della sicurezza sui luoghi di lavoro presso la sede di Milano  - Medicina del lavoro (contratto "ponte")</t>
  </si>
  <si>
    <t>ZA41FBA15F</t>
  </si>
  <si>
    <t>Consob - Divisione Studi - Ufficio Biblioteca</t>
  </si>
  <si>
    <t>Rinnovo abbonamento banca dati giuridica "Sistema Leggi d'Italia" dell'editore Wolters Kluwer per il triennio 2017-2020</t>
  </si>
  <si>
    <t>10209790152</t>
  </si>
  <si>
    <t>WOLTERS KLUWER ITALIA SRL</t>
  </si>
  <si>
    <t>Z9C260654F</t>
  </si>
  <si>
    <t>07744420584</t>
  </si>
  <si>
    <t>BIBLIOGRAFICA GIURIDICA CIAMPI SRL</t>
  </si>
  <si>
    <t>ZD22638F06</t>
  </si>
  <si>
    <t>Acquisto pubblicazioni non periodiche estere</t>
  </si>
  <si>
    <t>Z072638F37</t>
  </si>
  <si>
    <t>Z64285E6A7</t>
  </si>
  <si>
    <t>Sottoscrizione abbonamento biennale agli studi Prometeia</t>
  </si>
  <si>
    <t>03118330376</t>
  </si>
  <si>
    <t>PROMETEIA S.P.A.</t>
  </si>
  <si>
    <t>Z482872986</t>
  </si>
  <si>
    <t>Rinnovo abbonamento annuale a "EIFRS Comprehensive Subscription"</t>
  </si>
  <si>
    <t>Z1C287296E</t>
  </si>
  <si>
    <t xml:space="preserve">Rinnovo abbonamento annuale a PWC Inform </t>
  </si>
  <si>
    <t>Z39288527C</t>
  </si>
  <si>
    <t>Z942925F40</t>
  </si>
  <si>
    <t>Rinnovo abbonamento triennale al servizio De Jure (2019-2022)</t>
  </si>
  <si>
    <t>00829840156</t>
  </si>
  <si>
    <t>Giuffrè Francis Lefebvre</t>
  </si>
  <si>
    <t>Z8A292607A</t>
  </si>
  <si>
    <t>Abbonamento triennale all'Osservatorio AIR (2019-2022)</t>
  </si>
  <si>
    <t>Osservatorio AIR</t>
  </si>
  <si>
    <t>ZA228E440A</t>
  </si>
  <si>
    <t>Richiesta di autorizzazione alla procedura negoziata ai sensi dell'art. 36, commi 2 e 6, D.Lgs. 50/2016, tramite RdO sul Mepa, per l'acquisizione della Banca dati Utet-Cedam "Pluris Online" (2019-2022)</t>
  </si>
  <si>
    <t>ZAD2A33A2B</t>
  </si>
  <si>
    <t>Sottoscrizione di abbonamento al "Portale il fallimentarista" per il triennio 2019/2021</t>
  </si>
  <si>
    <t>Giuffrè Editore s.p.a.</t>
  </si>
  <si>
    <t>Z192A33A7A</t>
  </si>
  <si>
    <t>Rinnovo abbonamento alla sezione Premium degli Osservatori Digital Innovation della School of Management del Politecnico di Milano</t>
  </si>
  <si>
    <t>08591680155</t>
  </si>
  <si>
    <t>MIP POLITECNICO DI MILANO GRADUATE SCHOOL OF BUSINESS SCPA</t>
  </si>
  <si>
    <t>ZE22A33ABA</t>
  </si>
  <si>
    <t>Abbonamento annuale a documentazione dell'Assonime 2020</t>
  </si>
  <si>
    <t>80053570588</t>
  </si>
  <si>
    <t>Assonime Associazione fra le società italiane per azioni</t>
  </si>
  <si>
    <t>ZD92AD9478</t>
  </si>
  <si>
    <t>Sottoscrizione abbonamento annuale Rapporti trimestrali Prometeia 2020</t>
  </si>
  <si>
    <t>PROMETEIA ASSOCIAZIONE PER LE PREVISIONI ECONOMETRICHE</t>
  </si>
  <si>
    <t>Z082BA454C</t>
  </si>
  <si>
    <t>ZC62C3A8A7</t>
  </si>
  <si>
    <t>MGLFRZ63L31H501H</t>
  </si>
  <si>
    <t>Informatore Giuridico di Fabrizio Meglio</t>
  </si>
  <si>
    <t>Z6D2C3A92D</t>
  </si>
  <si>
    <t>Rinnovo abbonamento annuale agli studi, ricerche e documenti di ASTRID Servizi Srl</t>
  </si>
  <si>
    <t>08668541009</t>
  </si>
  <si>
    <t>Astrid Servizi s.r.l.</t>
  </si>
  <si>
    <t>Corso di Formazione</t>
  </si>
  <si>
    <t>97312710581</t>
  </si>
  <si>
    <t>SOCIETA' ITALIANA DEGLI STUDIOSI DEL DIRITTO CIVILE-S.I.DI.C.</t>
  </si>
  <si>
    <t>96154600587</t>
  </si>
  <si>
    <t>ISTITUTO REGIONALE DI STUDI ARTURO CARLO JEMOLO</t>
  </si>
  <si>
    <t>02133771002</t>
  </si>
  <si>
    <t>UNIVERSITA' DEGLI STUDI DI ROMA LA SAPIENZA</t>
  </si>
  <si>
    <t>04597720962</t>
  </si>
  <si>
    <t>IL RUOLO DELL’AVVOCATO NELLE RELAZIONI CON TUTTE LE PARTI INTERESSATE ALLA LUCE DEL CODICE DEONTOLOGICO FORENSE”</t>
  </si>
  <si>
    <t>80098730155</t>
  </si>
  <si>
    <t>Ordine degli Avvocati della Provincia di Milano</t>
  </si>
  <si>
    <t>Corso Avanzato di Diritto Concorsuale</t>
  </si>
  <si>
    <t>02684930593</t>
  </si>
  <si>
    <t>FONDAZIONE AVVOCATURA PONTINA "MICHELE PIERRO"</t>
  </si>
  <si>
    <t>Think Complex - Tackling in management and economics</t>
  </si>
  <si>
    <t>02232720215</t>
  </si>
  <si>
    <t>LIBERA UNIVERSITA‘ DI BOLZANO</t>
  </si>
  <si>
    <t xml:space="preserve">Master Anticorruzione - Modulo VII "individuare, valutare e affrontare il conflitto di interessi </t>
  </si>
  <si>
    <t>02133971008</t>
  </si>
  <si>
    <t xml:space="preserve">UNIVERSITA' DEGLI STUDI DI ROMA TOR VERGATA </t>
  </si>
  <si>
    <t>ZD41BEA1A3</t>
  </si>
  <si>
    <t>Corso interno sull'utilizzo dell'applicativo STATA - 2016</t>
  </si>
  <si>
    <t>BRNGNN63E09F205R</t>
  </si>
  <si>
    <t>Prof. Giovanni BRUNO</t>
  </si>
  <si>
    <t>IL PROCESSO DI LEGITTIMITA - Il ricorso per cassazione - Con le recentissime modifiche del d.l. 168/2016</t>
  </si>
  <si>
    <t>13740741007</t>
  </si>
  <si>
    <t>AS TEAM srl</t>
  </si>
  <si>
    <t>I RAPPORTI CIVILISTICI NELL'INTERPRETAZIONE DELLA CORTE COSTITUZIONALE NEL DECENNIO 2006-2016</t>
  </si>
  <si>
    <t>SOCIETA‘ ITALIANA DEGLI STUDIOSI DEL DIRITTO CIVILE</t>
  </si>
  <si>
    <t>ZB61F3F185</t>
  </si>
  <si>
    <t>Servizi di ripresa audio/video e di trasmissione in streaming</t>
  </si>
  <si>
    <t>LAMERWEB PRODUCTIONS SAS</t>
  </si>
  <si>
    <t>Corso Robert Schuman sulla Convenzione Europea dei Diritti dell'Uomo</t>
  </si>
  <si>
    <t>11338301002</t>
  </si>
  <si>
    <t>DUit srl</t>
  </si>
  <si>
    <t>Seminario sulla Better Regulation - Relatore</t>
  </si>
  <si>
    <t>SRPFNC75B06F839O</t>
  </si>
  <si>
    <t>Dott. Francesco Sarpi</t>
  </si>
  <si>
    <t>72886017D0</t>
  </si>
  <si>
    <t>Affidamento dei servizi relativi alla cessazione dell'impiego dell'amianto</t>
  </si>
  <si>
    <t>01237131006</t>
  </si>
  <si>
    <t>IGEAM srl</t>
  </si>
  <si>
    <t>ZBF22CE87F</t>
  </si>
  <si>
    <t>Sopralluoghi presso il domicilio dei dipendenti collocati in posizione di telelavoro</t>
  </si>
  <si>
    <t> 03533961003</t>
  </si>
  <si>
    <t>Sintesi SpA</t>
  </si>
  <si>
    <t>Servizio di misurazione dei campi elettromagnetici presso le sedi di Roma e Milano</t>
  </si>
  <si>
    <t>International Risk Management Conference</t>
  </si>
  <si>
    <t>94191680480</t>
  </si>
  <si>
    <t xml:space="preserve">THE RISK BANKING AND FINANCE SOCIETY </t>
  </si>
  <si>
    <t>XXVI AiIG 2018 School of Management Research - Defining the impact of research: scope, methods and practices</t>
  </si>
  <si>
    <t>92040710284</t>
  </si>
  <si>
    <t>Associazione Italiana di Ingegneria Gestionale</t>
  </si>
  <si>
    <t>Rimborso spese di viaggio e alloggio relative a docenza a titolo gratuito</t>
  </si>
  <si>
    <t>SMNGRG90T52B563G</t>
  </si>
  <si>
    <t>Prof. Giorgia SIMION</t>
  </si>
  <si>
    <t>BNIMRA57R20F205C</t>
  </si>
  <si>
    <t>Prof. Mauro BINI</t>
  </si>
  <si>
    <t>PRVLSN75C22B936K</t>
  </si>
  <si>
    <t>Prof. Alessandro PREVITERO</t>
  </si>
  <si>
    <t>Master di II livello Giuristi e Consulenti d’Impresa</t>
  </si>
  <si>
    <t>04400441004</t>
  </si>
  <si>
    <t xml:space="preserve">UNIVERSITA' DEGLI STUDI DI ROMA TRE </t>
  </si>
  <si>
    <t>76992348E2</t>
  </si>
  <si>
    <t>Adempimenti ex D.M. 6 settembre 1994 - Responsabile amianto</t>
  </si>
  <si>
    <t>07268471005</t>
  </si>
  <si>
    <t>dott.ssa Patrizia Verduchi</t>
  </si>
  <si>
    <t>Z5A25AC2E6</t>
  </si>
  <si>
    <t>servizio RSPP/medico competente per rilevazione stress lavoro-correlato</t>
  </si>
  <si>
    <t>Sintesi S.p.A.</t>
  </si>
  <si>
    <t>Z062638233</t>
  </si>
  <si>
    <t>affidamento analisi presenza legionella (2018) - Sede di Roma</t>
  </si>
  <si>
    <t>00915900575</t>
  </si>
  <si>
    <t>ArpaLazio – Agenzia Regionale Protezione Ambientale del Lazio</t>
  </si>
  <si>
    <t>Master nella Disciplina dei Contratti Pubblici</t>
  </si>
  <si>
    <t>ZD427239C7</t>
  </si>
  <si>
    <t>Corso interno rivolto al personale della Divisione Infrastrutture Informatiche sull'utilizzo del software Java Standard Edition</t>
  </si>
  <si>
    <t>09768170152</t>
  </si>
  <si>
    <t>TXT E-SOLUTIONS SPA</t>
  </si>
  <si>
    <t>VLLFNC58B05E715R</t>
  </si>
  <si>
    <t>Prof. Francesco VELLA</t>
  </si>
  <si>
    <t>Global Financial Challanges in Risk Management - Financial and Credit Vulnerability in the Future - New Financial and Accounting Regulation: Challanges for Markets and Institutions</t>
  </si>
  <si>
    <t>Le procedure sotto-soglia e gli affidamenti diretti dopo il Decreto "Sblocca-cantieri" (D.L. 18 aorile 2019, n. 32)</t>
  </si>
  <si>
    <t>06188330150</t>
  </si>
  <si>
    <t>Maggioli SPA</t>
  </si>
  <si>
    <t>Gli appalti pubblici dopo la conversione del Decreto Sblocca - cantieri</t>
  </si>
  <si>
    <t>BRNNCL66L08L219S</t>
  </si>
  <si>
    <t>Prof. Nicolò ABRIANI</t>
  </si>
  <si>
    <t>Z3D287DEE3</t>
  </si>
  <si>
    <t>Misurazione della concentrazione di gas radon nelle sedi di Milano</t>
  </si>
  <si>
    <t>13015060158</t>
  </si>
  <si>
    <t>Agenzia Regionale per la Protezione dell'Ambiente della Lombardia</t>
  </si>
  <si>
    <t>Rimborso spese di viaggio relative a docenza a titolo gratuito</t>
  </si>
  <si>
    <t>BTTSFN72L28L736L</t>
  </si>
  <si>
    <t>Prof. Stefano BATTISTON</t>
  </si>
  <si>
    <t>NRQLCU70B17A944S</t>
  </si>
  <si>
    <t>Prof. Luca ENRIQUES</t>
  </si>
  <si>
    <t xml:space="preserve">56° Corso di Formazione per Analisti Finanziari AIAF-CEFA-CIIA </t>
  </si>
  <si>
    <t>10352760150</t>
  </si>
  <si>
    <t>AIAF - FORMAZIONE E CULTURA SRL</t>
  </si>
  <si>
    <t>BRNGLN62B56G491R</t>
  </si>
  <si>
    <t>Prof. Giuliana BIRINDELLI</t>
  </si>
  <si>
    <t>18th International Conference on Credit</t>
  </si>
  <si>
    <t>02398410270</t>
  </si>
  <si>
    <t>NEXA sas</t>
  </si>
  <si>
    <t>ITAIAS 2019</t>
  </si>
  <si>
    <t>09935291006</t>
  </si>
  <si>
    <t>MEETER Congressi Srl</t>
  </si>
  <si>
    <t>M&amp;A e Operazioni di riassetto societario</t>
  </si>
  <si>
    <t>03628350153</t>
  </si>
  <si>
    <t>SDA BOCCONI</t>
  </si>
  <si>
    <t>Z3529E2614</t>
  </si>
  <si>
    <t>Affidamento dei sopralluoghi presso le abitazioni dei dipendenti in telelavoro – Annualità 2019/2020.</t>
  </si>
  <si>
    <t>Introduzione alla modellazione casuale in STATA</t>
  </si>
  <si>
    <t>Tstat srl</t>
  </si>
  <si>
    <t>La nuova gestione delle trasferte, la dematerializzazione di note spese e giustificativi e il nuovo documento commerciale</t>
  </si>
  <si>
    <t>01593590605</t>
  </si>
  <si>
    <t>ITA SRL</t>
  </si>
  <si>
    <t>Analytics Experience 2019</t>
  </si>
  <si>
    <t>SAS Institute srl</t>
  </si>
  <si>
    <t>Z9E2A55649</t>
  </si>
  <si>
    <t>Corso interno "Laboratorio sulla sustainable business transformation"</t>
  </si>
  <si>
    <t>09018641002</t>
  </si>
  <si>
    <t>UP CONSULTING SRL</t>
  </si>
  <si>
    <t>Le procedure sotto-soglia e gli affidamenti diretti dopo la conversione del Decreto Sblocca-cantieri e l'aggiornamento delle Linee guida ANAC n. 4</t>
  </si>
  <si>
    <t>SBBRCR53D13H501Z</t>
  </si>
  <si>
    <t>Dott. Riccardo SABBATINI</t>
  </si>
  <si>
    <t>Videomaking per la comunicazione e il giornalismo digitale</t>
  </si>
  <si>
    <t>14848261005</t>
  </si>
  <si>
    <t>FEICOM Servizi</t>
  </si>
  <si>
    <t>Corso di Perfezionamento in Sicurezza sul lavoro</t>
  </si>
  <si>
    <t>La gestione della contrattualistica e della documentazione ISDA</t>
  </si>
  <si>
    <t>Sessione formativa di 30 gg. destinata al personale della Divisione Infrastrutture Informative da fruirsi nell'esercizio 2020</t>
  </si>
  <si>
    <t>POLITECNICO DI TORINO</t>
  </si>
  <si>
    <t>Corso in streaming: "Gli indicatori e gli indici di allerta nella crisi dimpresa"</t>
  </si>
  <si>
    <t>10336480016</t>
  </si>
  <si>
    <t>CONVENIA</t>
  </si>
  <si>
    <t>Z442B03326</t>
  </si>
  <si>
    <t>Affidamento analisi acqua potabile per la sede di Roma</t>
  </si>
  <si>
    <t>04779681008</t>
  </si>
  <si>
    <t>Delta APS Service Srl</t>
  </si>
  <si>
    <t>REGOLAMENTO SFTR: SFIDE ED OPPORTUNITÀ</t>
  </si>
  <si>
    <t>08953850966</t>
  </si>
  <si>
    <t>ASSIOM FOREX SERVIZI srl</t>
  </si>
  <si>
    <t>LA NULLITÀ SELETTIVA NEI CONTRATTI DI INVESTIMENTO</t>
  </si>
  <si>
    <t>01933200220</t>
  </si>
  <si>
    <t>Bancaria Consulting srl</t>
  </si>
  <si>
    <t>L’ARMONIZZAZIONE DEI SISTEMI CONTABILI PUBBLICI E RUDIMENTI DI CONTABILITA’ ECONOMICO-PATRIMONIALE</t>
  </si>
  <si>
    <t>02145541005</t>
  </si>
  <si>
    <t xml:space="preserve">CEIDA CENTRO ITALIANO DI DIREZIONE AZIENDALE SRL </t>
  </si>
  <si>
    <t>ZCB2C1FA98</t>
  </si>
  <si>
    <t>Corso interno "Laboratorio sulla sustainable business transformation" - Edizione 2020</t>
  </si>
  <si>
    <t>MASTER I LIVELLO IN DATA SCIENCE</t>
  </si>
  <si>
    <t>Corso in streaming "Attuazione della SHRD II"</t>
  </si>
  <si>
    <t>06222110014</t>
  </si>
  <si>
    <t>PARADIGMA SRL</t>
  </si>
  <si>
    <t>Corso di perfezionamento in INNOVAZIONE TECNOLOGICA, NUOVI MERCATI E REGOLE. PIATTAFORME, BLOCKCHAIN, FINTECH E UTENTE DIGITALE</t>
  </si>
  <si>
    <t>03064870151</t>
  </si>
  <si>
    <t>Universita degli studi di Milano - Facoltà di Giurisprudenza</t>
  </si>
  <si>
    <t>Le procedure sotto-soglia e gli affidamenti diretti</t>
  </si>
  <si>
    <t>Servizi di ripresa audio/video e trasmissione in streaming di Convegno</t>
  </si>
  <si>
    <t>Riepilogo contratti al 31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</si>
</sst>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00000000"/>
    <numFmt numFmtId="165" formatCode="0.00;[Red]0.00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sz val="10"/>
      <name val="Verdana"/>
      <family val="2"/>
    </font>
    <font>
      <sz val="11"/>
      <name val="Calibri 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605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49" fontId="1" fillId="13" borderId="0" xfId="0" applyNumberFormat="1" applyFont="1" applyFill="1" applyAlignment="1">
      <alignment horizontal="center" vertical="center" wrapText="1"/>
    </xf>
    <xf numFmtId="0" fontId="3" fillId="0" borderId="0" xfId="0" applyFont="1"/>
    <xf numFmtId="49" fontId="2" fillId="0" borderId="0" xfId="0" applyNumberFormat="1" applyFont="1"/>
    <xf numFmtId="49" fontId="2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9" fontId="2" fillId="6" borderId="0" xfId="0" applyNumberFormat="1" applyFont="1" applyFill="1" applyAlignment="1">
      <alignment horizontal="center" wrapText="1"/>
    </xf>
    <xf numFmtId="49" fontId="2" fillId="7" borderId="0" xfId="0" applyNumberFormat="1" applyFont="1" applyFill="1" applyAlignment="1">
      <alignment horizontal="center" wrapText="1"/>
    </xf>
    <xf numFmtId="49" fontId="1" fillId="13" borderId="0" xfId="0" applyNumberFormat="1" applyFont="1" applyFill="1" applyAlignment="1">
      <alignment horizontal="center" vertical="center"/>
    </xf>
    <xf numFmtId="49" fontId="0" fillId="0" borderId="0" xfId="0" applyNumberFormat="1"/>
    <xf numFmtId="4" fontId="2" fillId="0" borderId="1" xfId="0" applyNumberFormat="1" applyFont="1" applyBorder="1" applyAlignment="1">
      <alignment wrapText="1"/>
    </xf>
    <xf numFmtId="0" fontId="0" fillId="14" borderId="0" xfId="0" applyFill="1"/>
    <xf numFmtId="0" fontId="2" fillId="0" borderId="0" xfId="0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8" fillId="0" borderId="0" xfId="2" applyNumberFormat="1" applyFont="1" applyAlignment="1">
      <alignment horizontal="left"/>
    </xf>
    <xf numFmtId="164" fontId="2" fillId="0" borderId="0" xfId="0" applyNumberFormat="1" applyFont="1" applyFill="1"/>
    <xf numFmtId="2" fontId="2" fillId="0" borderId="0" xfId="0" applyNumberFormat="1" applyFont="1" applyFill="1"/>
    <xf numFmtId="164" fontId="2" fillId="0" borderId="0" xfId="0" applyNumberFormat="1" applyFont="1" applyFill="1" applyAlignment="1">
      <alignment wrapText="1"/>
    </xf>
    <xf numFmtId="0" fontId="9" fillId="0" borderId="0" xfId="0" applyFont="1" applyFill="1" applyBorder="1" applyAlignment="1">
      <alignment vertical="top" wrapText="1"/>
    </xf>
    <xf numFmtId="49" fontId="2" fillId="0" borderId="0" xfId="0" applyNumberFormat="1" applyFont="1" applyFill="1" applyAlignment="1"/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5" fontId="2" fillId="0" borderId="0" xfId="0" applyNumberFormat="1" applyFont="1" applyFill="1" applyAlignment="1"/>
    <xf numFmtId="0" fontId="0" fillId="0" borderId="0" xfId="0" applyFill="1"/>
    <xf numFmtId="49" fontId="2" fillId="0" borderId="0" xfId="0" applyNumberFormat="1" applyFont="1" applyFill="1" applyAlignment="1">
      <alignment horizontal="right" wrapText="1"/>
    </xf>
    <xf numFmtId="49" fontId="2" fillId="0" borderId="0" xfId="0" quotePrefix="1" applyNumberFormat="1" applyFont="1" applyFill="1" applyAlignment="1">
      <alignment horizontal="right" wrapText="1"/>
    </xf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 wrapText="1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2" fillId="15" borderId="0" xfId="0" applyFont="1" applyFill="1" applyAlignment="1">
      <alignment wrapText="1"/>
    </xf>
    <xf numFmtId="49" fontId="2" fillId="0" borderId="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0" xfId="0" applyNumberFormat="1" applyFont="1" applyAlignment="1">
      <alignment horizontal="right"/>
    </xf>
    <xf numFmtId="165" fontId="0" fillId="0" borderId="0" xfId="0" applyNumberFormat="1" applyAlignment="1"/>
    <xf numFmtId="165" fontId="2" fillId="0" borderId="0" xfId="0" applyNumberFormat="1" applyFont="1" applyAlignment="1"/>
    <xf numFmtId="165" fontId="2" fillId="12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165" fontId="2" fillId="0" borderId="0" xfId="1" applyNumberFormat="1" applyFont="1" applyFill="1" applyAlignment="1"/>
    <xf numFmtId="165" fontId="9" fillId="0" borderId="0" xfId="0" applyNumberFormat="1" applyFont="1" applyFill="1" applyBorder="1" applyAlignment="1">
      <alignment horizontal="right" wrapText="1"/>
    </xf>
    <xf numFmtId="165" fontId="9" fillId="0" borderId="0" xfId="1" applyNumberFormat="1" applyFont="1" applyFill="1" applyBorder="1" applyAlignment="1">
      <alignment horizontal="right" wrapText="1"/>
    </xf>
    <xf numFmtId="165" fontId="2" fillId="8" borderId="0" xfId="0" applyNumberFormat="1" applyFont="1" applyFill="1" applyAlignment="1">
      <alignment horizontal="center"/>
    </xf>
    <xf numFmtId="164" fontId="2" fillId="0" borderId="0" xfId="0" quotePrefix="1" applyNumberFormat="1" applyFont="1" applyFill="1"/>
    <xf numFmtId="49" fontId="2" fillId="0" borderId="0" xfId="0" quotePrefix="1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49" fontId="1" fillId="13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right" wrapText="1"/>
    </xf>
    <xf numFmtId="49" fontId="0" fillId="0" borderId="0" xfId="0" applyNumberFormat="1" applyAlignment="1"/>
    <xf numFmtId="0" fontId="0" fillId="0" borderId="0" xfId="0" applyAlignment="1"/>
    <xf numFmtId="0" fontId="2" fillId="0" borderId="0" xfId="0" applyFont="1" applyAlignment="1"/>
    <xf numFmtId="1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49" fontId="2" fillId="0" borderId="0" xfId="0" applyNumberFormat="1" applyFont="1" applyAlignment="1"/>
    <xf numFmtId="0" fontId="0" fillId="0" borderId="0" xfId="0" applyFill="1" applyAlignment="1">
      <alignment vertical="center" wrapText="1"/>
    </xf>
    <xf numFmtId="165" fontId="1" fillId="13" borderId="0" xfId="0" applyNumberFormat="1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5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/>
    <xf numFmtId="14" fontId="2" fillId="0" borderId="0" xfId="0" applyNumberFormat="1" applyFont="1" applyAlignment="1"/>
    <xf numFmtId="49" fontId="2" fillId="0" borderId="0" xfId="0" applyNumberFormat="1" applyFont="1" applyAlignment="1">
      <alignment horizontal="right" wrapText="1"/>
    </xf>
    <xf numFmtId="49" fontId="2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right"/>
    </xf>
    <xf numFmtId="49" fontId="2" fillId="9" borderId="0" xfId="0" applyNumberFormat="1" applyFont="1" applyFill="1" applyAlignment="1">
      <alignment horizontal="center" wrapText="1"/>
    </xf>
    <xf numFmtId="0" fontId="2" fillId="11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 wrapText="1"/>
    </xf>
    <xf numFmtId="49" fontId="2" fillId="10" borderId="0" xfId="0" applyNumberFormat="1" applyFont="1" applyFill="1" applyBorder="1" applyAlignment="1">
      <alignment horizontal="center" wrapText="1"/>
    </xf>
    <xf numFmtId="49" fontId="2" fillId="7" borderId="0" xfId="0" applyNumberFormat="1" applyFont="1" applyFill="1" applyAlignment="1">
      <alignment horizontal="right"/>
    </xf>
    <xf numFmtId="49" fontId="2" fillId="7" borderId="0" xfId="0" applyNumberFormat="1" applyFont="1" applyFill="1" applyAlignment="1">
      <alignment horizontal="center"/>
    </xf>
    <xf numFmtId="11" fontId="2" fillId="0" borderId="0" xfId="0" applyNumberFormat="1" applyFont="1" applyFill="1"/>
    <xf numFmtId="0" fontId="2" fillId="0" borderId="0" xfId="0" applyFont="1" applyFill="1" applyAlignment="1">
      <alignment horizontal="left" wrapText="1"/>
    </xf>
    <xf numFmtId="49" fontId="2" fillId="0" borderId="2" xfId="0" applyNumberFormat="1" applyFont="1" applyFill="1" applyBorder="1" applyAlignment="1">
      <alignment wrapText="1"/>
    </xf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right"/>
    </xf>
    <xf numFmtId="14" fontId="2" fillId="0" borderId="2" xfId="0" applyNumberFormat="1" applyFont="1" applyFill="1" applyBorder="1" applyAlignment="1">
      <alignment wrapText="1"/>
    </xf>
    <xf numFmtId="49" fontId="2" fillId="0" borderId="0" xfId="1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/>
    <xf numFmtId="49" fontId="2" fillId="0" borderId="0" xfId="0" applyNumberFormat="1" applyFont="1" applyFill="1" applyBorder="1"/>
    <xf numFmtId="164" fontId="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left"/>
    </xf>
    <xf numFmtId="165" fontId="2" fillId="0" borderId="0" xfId="0" applyNumberFormat="1" applyFont="1"/>
    <xf numFmtId="165" fontId="2" fillId="0" borderId="0" xfId="0" applyNumberFormat="1" applyFont="1" applyFill="1" applyBorder="1"/>
    <xf numFmtId="165" fontId="2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right" vertical="top" wrapText="1"/>
    </xf>
    <xf numFmtId="14" fontId="2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/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vertical="center" wrapText="1"/>
    </xf>
    <xf numFmtId="0" fontId="2" fillId="15" borderId="0" xfId="0" applyFont="1" applyFill="1" applyAlignment="1">
      <alignment horizontal="left" wrapText="1"/>
    </xf>
    <xf numFmtId="4" fontId="2" fillId="15" borderId="0" xfId="0" applyNumberFormat="1" applyFont="1" applyFill="1" applyAlignment="1">
      <alignment horizontal="right" wrapText="1"/>
    </xf>
    <xf numFmtId="15" fontId="2" fillId="15" borderId="0" xfId="0" applyNumberFormat="1" applyFont="1" applyFill="1" applyAlignment="1">
      <alignment wrapText="1"/>
    </xf>
    <xf numFmtId="0" fontId="2" fillId="15" borderId="0" xfId="0" applyFont="1" applyFill="1" applyAlignment="1">
      <alignment vertical="top" wrapText="1"/>
    </xf>
    <xf numFmtId="0" fontId="13" fillId="15" borderId="0" xfId="0" applyFont="1" applyFill="1" applyAlignment="1">
      <alignment vertical="top" wrapText="1"/>
    </xf>
    <xf numFmtId="49" fontId="2" fillId="16" borderId="2" xfId="0" applyNumberFormat="1" applyFont="1" applyFill="1" applyBorder="1" applyAlignment="1">
      <alignment horizontal="right" wrapText="1"/>
    </xf>
    <xf numFmtId="49" fontId="2" fillId="16" borderId="2" xfId="0" applyNumberFormat="1" applyFont="1" applyFill="1" applyBorder="1" applyAlignment="1">
      <alignment wrapText="1"/>
    </xf>
    <xf numFmtId="49" fontId="2" fillId="17" borderId="0" xfId="0" applyNumberFormat="1" applyFont="1" applyFill="1"/>
    <xf numFmtId="49" fontId="2" fillId="17" borderId="0" xfId="0" applyNumberFormat="1" applyFont="1" applyFill="1" applyAlignment="1">
      <alignment wrapText="1"/>
    </xf>
    <xf numFmtId="49" fontId="2" fillId="17" borderId="0" xfId="0" applyNumberFormat="1" applyFont="1" applyFill="1" applyAlignment="1">
      <alignment horizontal="right" wrapText="1"/>
    </xf>
    <xf numFmtId="165" fontId="2" fillId="17" borderId="0" xfId="0" applyNumberFormat="1" applyFont="1" applyFill="1" applyAlignment="1"/>
    <xf numFmtId="14" fontId="2" fillId="17" borderId="0" xfId="0" applyNumberFormat="1" applyFont="1" applyFill="1" applyAlignment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552</xdr:row>
      <xdr:rowOff>0</xdr:rowOff>
    </xdr:from>
    <xdr:ext cx="152400" cy="152400"/>
    <xdr:pic>
      <xdr:nvPicPr>
        <xdr:cNvPr id="2" name="Immagine 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552</xdr:row>
      <xdr:rowOff>0</xdr:rowOff>
    </xdr:from>
    <xdr:ext cx="152400" cy="152400"/>
    <xdr:pic>
      <xdr:nvPicPr>
        <xdr:cNvPr id="3" name="Immagine 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Marzo%202020/Dataset%20AMM%20al%2031%20marz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9"/>
  <sheetViews>
    <sheetView tabSelected="1" zoomScale="79" zoomScaleNormal="7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F15" sqref="F15"/>
    </sheetView>
  </sheetViews>
  <sheetFormatPr defaultRowHeight="15"/>
  <cols>
    <col min="1" max="1" width="31.7109375" style="4" customWidth="1"/>
    <col min="2" max="2" width="21.140625" style="4" customWidth="1"/>
    <col min="3" max="3" width="18.42578125" style="4" customWidth="1"/>
    <col min="4" max="4" width="22" style="4" customWidth="1"/>
    <col min="5" max="5" width="23.85546875" style="4" customWidth="1"/>
    <col min="6" max="6" width="18.85546875" style="4" customWidth="1"/>
    <col min="7" max="7" width="25" style="4" customWidth="1"/>
    <col min="8" max="8" width="16.85546875" style="4" customWidth="1"/>
    <col min="9" max="9" width="16.7109375" style="4" customWidth="1"/>
    <col min="10" max="10" width="20.42578125" style="46" customWidth="1"/>
    <col min="11" max="11" width="27.85546875" style="4" customWidth="1"/>
    <col min="12" max="12" width="18.7109375" style="4" customWidth="1"/>
    <col min="13" max="13" width="21.5703125" style="4" customWidth="1"/>
    <col min="14" max="14" width="27.7109375" style="4" customWidth="1"/>
    <col min="15" max="15" width="18.7109375" style="4" customWidth="1"/>
    <col min="16" max="16" width="19.28515625" style="4" customWidth="1"/>
    <col min="17" max="17" width="15.85546875" style="46" customWidth="1"/>
    <col min="18" max="18" width="27.5703125" style="4" customWidth="1"/>
    <col min="19" max="19" width="30.140625" style="69" customWidth="1"/>
    <col min="20" max="20" width="22.5703125" style="48" customWidth="1"/>
    <col min="21" max="21" width="12" style="66" bestFit="1" customWidth="1"/>
    <col min="22" max="22" width="16" style="66" customWidth="1"/>
    <col min="23" max="23" width="25.140625" style="48" customWidth="1"/>
    <col min="24" max="24" width="21.7109375" style="33" bestFit="1" customWidth="1"/>
    <col min="25" max="25" width="15" customWidth="1"/>
    <col min="26" max="26" width="25.5703125" customWidth="1"/>
  </cols>
  <sheetData>
    <row r="1" spans="1:26">
      <c r="A1" s="11"/>
      <c r="B1" s="11"/>
      <c r="C1" s="11"/>
      <c r="D1" s="11"/>
      <c r="E1" s="11"/>
      <c r="F1" s="11"/>
      <c r="G1" s="11"/>
      <c r="H1" s="11"/>
      <c r="I1" s="11"/>
      <c r="J1" s="57"/>
      <c r="K1" s="11"/>
      <c r="L1" s="11"/>
      <c r="M1" s="11"/>
      <c r="N1" s="11"/>
      <c r="O1" s="11"/>
      <c r="P1" s="11"/>
      <c r="Q1" s="57"/>
      <c r="R1" s="11"/>
      <c r="S1" s="64"/>
      <c r="T1" s="47"/>
      <c r="U1" s="65"/>
      <c r="V1" s="65"/>
      <c r="W1" s="47"/>
    </row>
    <row r="2" spans="1:26">
      <c r="A2" s="12" t="s">
        <v>69</v>
      </c>
      <c r="B2" s="20" t="s">
        <v>109</v>
      </c>
      <c r="C2" s="11"/>
      <c r="D2" s="11"/>
      <c r="E2" s="11"/>
      <c r="F2" s="11"/>
      <c r="G2" s="11"/>
      <c r="H2" s="11"/>
      <c r="I2" s="11"/>
      <c r="J2" s="57"/>
      <c r="K2" s="11"/>
      <c r="L2" s="11"/>
      <c r="M2" s="11"/>
      <c r="N2" s="11"/>
      <c r="O2" s="11"/>
      <c r="P2" s="11"/>
      <c r="Q2" s="57"/>
      <c r="R2" s="11"/>
      <c r="S2" s="64"/>
      <c r="T2" s="47"/>
      <c r="U2" s="65"/>
      <c r="V2" s="65"/>
      <c r="W2" s="47"/>
    </row>
    <row r="3" spans="1:26">
      <c r="A3" s="1" t="s">
        <v>70</v>
      </c>
      <c r="B3" s="20" t="s">
        <v>1877</v>
      </c>
      <c r="C3" s="11"/>
      <c r="D3" s="11"/>
      <c r="E3" s="11"/>
      <c r="F3" s="11"/>
      <c r="G3" s="11"/>
      <c r="H3" s="11"/>
      <c r="I3" s="11"/>
      <c r="J3" s="57"/>
      <c r="K3" s="11"/>
      <c r="L3" s="11"/>
      <c r="M3" s="11"/>
      <c r="N3" s="11"/>
      <c r="O3" s="11"/>
      <c r="P3" s="11"/>
      <c r="Q3" s="57"/>
      <c r="R3" s="11"/>
      <c r="S3" s="64"/>
      <c r="T3" s="47"/>
      <c r="U3" s="65"/>
      <c r="V3" s="65"/>
      <c r="W3" s="47"/>
    </row>
    <row r="4" spans="1:26">
      <c r="A4" s="1" t="s">
        <v>71</v>
      </c>
      <c r="B4" s="21">
        <v>43951</v>
      </c>
      <c r="C4" s="11"/>
      <c r="D4" s="11"/>
      <c r="E4" s="11"/>
      <c r="F4" s="11"/>
      <c r="G4" s="11"/>
      <c r="H4" s="11"/>
      <c r="I4" s="11"/>
      <c r="J4" s="57"/>
      <c r="K4" s="11"/>
      <c r="L4" s="11"/>
      <c r="M4" s="11"/>
      <c r="N4" s="11"/>
      <c r="O4" s="11"/>
      <c r="P4" s="11"/>
      <c r="Q4" s="57"/>
      <c r="R4" s="11"/>
      <c r="S4" s="64"/>
      <c r="T4" s="47"/>
      <c r="U4" s="65"/>
      <c r="V4" s="65"/>
      <c r="W4" s="47"/>
    </row>
    <row r="5" spans="1:26">
      <c r="A5" s="1" t="s">
        <v>72</v>
      </c>
      <c r="B5" s="22" t="s">
        <v>110</v>
      </c>
      <c r="C5" s="11"/>
      <c r="D5" s="11"/>
      <c r="E5" s="11"/>
      <c r="F5" s="11"/>
      <c r="G5" s="11"/>
      <c r="H5" s="11"/>
      <c r="I5" s="11"/>
      <c r="J5" s="57"/>
      <c r="K5" s="11"/>
      <c r="L5" s="11"/>
      <c r="M5" s="11"/>
      <c r="N5" s="11"/>
      <c r="O5" s="11"/>
      <c r="P5" s="11"/>
      <c r="Q5" s="57"/>
      <c r="R5" s="11"/>
      <c r="S5" s="64"/>
      <c r="T5" s="47"/>
      <c r="U5" s="65"/>
      <c r="V5" s="65"/>
      <c r="W5" s="47"/>
    </row>
    <row r="6" spans="1:26">
      <c r="A6" s="1" t="s">
        <v>73</v>
      </c>
      <c r="B6" s="21">
        <v>43921</v>
      </c>
      <c r="C6" s="11"/>
      <c r="D6" s="11"/>
      <c r="E6" s="11"/>
      <c r="F6" s="11"/>
      <c r="G6" s="11"/>
      <c r="H6" s="11"/>
      <c r="I6" s="11"/>
      <c r="J6" s="57"/>
      <c r="K6" s="11"/>
      <c r="L6" s="11"/>
      <c r="M6" s="11"/>
      <c r="N6" s="11"/>
      <c r="O6" s="11"/>
      <c r="P6" s="11"/>
      <c r="Q6" s="57"/>
      <c r="R6" s="11"/>
      <c r="S6" s="64"/>
      <c r="T6" s="47"/>
      <c r="U6" s="65"/>
      <c r="V6" s="65"/>
      <c r="W6" s="47"/>
    </row>
    <row r="7" spans="1:26">
      <c r="A7" s="1" t="s">
        <v>74</v>
      </c>
      <c r="B7" s="23">
        <v>2020</v>
      </c>
      <c r="C7" s="11"/>
      <c r="D7" s="11"/>
      <c r="E7" s="11"/>
      <c r="F7" s="11"/>
      <c r="G7" s="11"/>
      <c r="H7" s="11"/>
      <c r="I7" s="11"/>
      <c r="J7" s="57"/>
      <c r="K7" s="11"/>
      <c r="L7" s="11"/>
      <c r="M7" s="11"/>
      <c r="N7" s="11"/>
      <c r="O7" s="11"/>
      <c r="P7" s="11"/>
      <c r="Q7" s="57"/>
      <c r="R7" s="11"/>
      <c r="S7" s="64"/>
      <c r="T7" s="47"/>
      <c r="U7" s="65"/>
      <c r="V7" s="65"/>
      <c r="W7" s="47"/>
    </row>
    <row r="8" spans="1:26">
      <c r="A8" s="1" t="s">
        <v>75</v>
      </c>
      <c r="B8" s="24" t="s">
        <v>111</v>
      </c>
      <c r="C8" s="11"/>
      <c r="D8" s="11"/>
      <c r="E8" s="11"/>
      <c r="F8" s="11"/>
      <c r="G8" s="11"/>
      <c r="H8" s="11"/>
      <c r="I8" s="11"/>
      <c r="J8" s="57"/>
      <c r="K8" s="11"/>
      <c r="L8" s="11"/>
      <c r="M8" s="11"/>
      <c r="N8" s="11"/>
      <c r="O8" s="11"/>
      <c r="P8" s="11"/>
      <c r="Q8" s="57"/>
      <c r="R8" s="11"/>
      <c r="S8" s="64"/>
      <c r="T8" s="47"/>
      <c r="U8" s="65"/>
      <c r="V8" s="65"/>
      <c r="W8" s="47"/>
    </row>
    <row r="9" spans="1:26">
      <c r="A9" s="1" t="s">
        <v>76</v>
      </c>
      <c r="B9" s="22" t="s">
        <v>112</v>
      </c>
      <c r="C9" s="11"/>
      <c r="D9" s="11"/>
      <c r="E9" s="11"/>
      <c r="F9" s="11"/>
      <c r="G9" s="11"/>
      <c r="H9" s="11"/>
      <c r="I9" s="11"/>
      <c r="J9" s="57"/>
      <c r="K9" s="11"/>
      <c r="L9" s="11"/>
      <c r="M9" s="11"/>
      <c r="N9" s="11"/>
      <c r="O9" s="11"/>
      <c r="P9" s="11"/>
      <c r="Q9" s="57"/>
      <c r="R9" s="11"/>
      <c r="S9" s="64"/>
      <c r="T9" s="47"/>
      <c r="U9" s="65"/>
      <c r="V9" s="65"/>
      <c r="W9" s="47"/>
    </row>
    <row r="10" spans="1:26">
      <c r="A10" s="11"/>
      <c r="B10" s="11"/>
      <c r="C10" s="11"/>
      <c r="D10" s="11"/>
      <c r="E10" s="11"/>
      <c r="F10" s="11"/>
      <c r="G10" s="11"/>
      <c r="H10" s="11"/>
      <c r="I10" s="11"/>
      <c r="J10" s="57"/>
      <c r="K10" s="11"/>
      <c r="L10" s="11"/>
      <c r="M10" s="11"/>
      <c r="N10" s="11"/>
      <c r="O10" s="11"/>
      <c r="P10" s="11"/>
      <c r="Q10" s="57"/>
      <c r="R10" s="11"/>
      <c r="S10" s="64"/>
      <c r="T10" s="47"/>
      <c r="U10" s="65"/>
      <c r="V10" s="65"/>
      <c r="W10" s="47"/>
    </row>
    <row r="11" spans="1:26">
      <c r="A11" s="11"/>
      <c r="B11" s="11"/>
      <c r="C11" s="11"/>
      <c r="D11" s="11"/>
      <c r="E11" s="11"/>
      <c r="F11" s="11"/>
      <c r="G11" s="11"/>
      <c r="H11" s="11"/>
      <c r="I11" s="11"/>
      <c r="J11" s="57"/>
      <c r="K11" s="11"/>
      <c r="L11" s="11"/>
      <c r="M11" s="11"/>
      <c r="N11" s="11"/>
      <c r="O11" s="11"/>
      <c r="P11" s="11"/>
      <c r="Q11" s="57"/>
      <c r="R11" s="11"/>
      <c r="S11" s="64"/>
      <c r="T11" s="47"/>
      <c r="U11" s="65"/>
      <c r="V11" s="65"/>
      <c r="W11" s="47"/>
    </row>
    <row r="12" spans="1:26">
      <c r="F12" s="82" t="s">
        <v>0</v>
      </c>
      <c r="G12" s="82"/>
      <c r="H12" s="82"/>
      <c r="I12" s="82"/>
      <c r="J12" s="82"/>
      <c r="K12" s="82"/>
      <c r="L12" s="82"/>
      <c r="M12" s="83" t="s">
        <v>1</v>
      </c>
      <c r="N12" s="83"/>
      <c r="O12" s="83"/>
      <c r="P12" s="83"/>
      <c r="Q12" s="84"/>
      <c r="R12" s="83"/>
      <c r="S12" s="83"/>
    </row>
    <row r="13" spans="1:26" ht="33.75" customHeight="1">
      <c r="A13" s="5" t="s">
        <v>2</v>
      </c>
      <c r="B13" s="6" t="s">
        <v>3</v>
      </c>
      <c r="C13" s="7"/>
      <c r="D13" s="8" t="s">
        <v>4</v>
      </c>
      <c r="E13" s="9" t="s">
        <v>5</v>
      </c>
      <c r="F13" s="87" t="s">
        <v>6</v>
      </c>
      <c r="G13" s="87"/>
      <c r="H13" s="87"/>
      <c r="I13" s="87"/>
      <c r="J13" s="85" t="s">
        <v>7</v>
      </c>
      <c r="K13" s="85"/>
      <c r="L13" s="85"/>
      <c r="M13" s="88" t="s">
        <v>8</v>
      </c>
      <c r="N13" s="88"/>
      <c r="O13" s="88"/>
      <c r="P13" s="88"/>
      <c r="Q13" s="89" t="s">
        <v>9</v>
      </c>
      <c r="R13" s="90"/>
      <c r="S13" s="90"/>
      <c r="T13" s="54" t="s">
        <v>10</v>
      </c>
      <c r="U13" s="86" t="s">
        <v>11</v>
      </c>
      <c r="V13" s="86"/>
      <c r="W13" s="49" t="s">
        <v>12</v>
      </c>
    </row>
    <row r="14" spans="1:26" s="73" customFormat="1">
      <c r="A14" s="10" t="s">
        <v>13</v>
      </c>
      <c r="B14" s="10" t="s">
        <v>14</v>
      </c>
      <c r="C14" s="2" t="s">
        <v>15</v>
      </c>
      <c r="D14" s="2" t="s">
        <v>16</v>
      </c>
      <c r="E14" s="2" t="s">
        <v>17</v>
      </c>
      <c r="F14" s="10" t="s">
        <v>18</v>
      </c>
      <c r="G14" s="2" t="s">
        <v>19</v>
      </c>
      <c r="H14" s="2" t="s">
        <v>20</v>
      </c>
      <c r="I14" s="2" t="s">
        <v>21</v>
      </c>
      <c r="J14" s="58" t="s">
        <v>22</v>
      </c>
      <c r="K14" s="2" t="s">
        <v>23</v>
      </c>
      <c r="L14" s="2" t="s">
        <v>24</v>
      </c>
      <c r="M14" s="2" t="s">
        <v>25</v>
      </c>
      <c r="N14" s="2" t="s">
        <v>26</v>
      </c>
      <c r="O14" s="2" t="s">
        <v>27</v>
      </c>
      <c r="P14" s="2" t="s">
        <v>28</v>
      </c>
      <c r="Q14" s="58" t="s">
        <v>29</v>
      </c>
      <c r="R14" s="2" t="s">
        <v>30</v>
      </c>
      <c r="S14" s="2" t="s">
        <v>31</v>
      </c>
      <c r="T14" s="71" t="s">
        <v>32</v>
      </c>
      <c r="U14" s="72" t="s">
        <v>33</v>
      </c>
      <c r="V14" s="72" t="s">
        <v>34</v>
      </c>
      <c r="W14" s="71" t="s">
        <v>35</v>
      </c>
      <c r="X14" s="70"/>
      <c r="Y14" s="74"/>
    </row>
    <row r="15" spans="1:26" s="14" customFormat="1" ht="45">
      <c r="A15" s="14" t="s">
        <v>83</v>
      </c>
      <c r="B15" s="15">
        <v>80204250585</v>
      </c>
      <c r="C15" s="16" t="s">
        <v>84</v>
      </c>
      <c r="D15" s="17" t="s">
        <v>85</v>
      </c>
      <c r="E15" s="16" t="s">
        <v>48</v>
      </c>
      <c r="F15" s="17"/>
      <c r="J15" s="34" t="s">
        <v>86</v>
      </c>
      <c r="K15" s="15"/>
      <c r="L15" s="17" t="s">
        <v>87</v>
      </c>
      <c r="Q15" s="37">
        <v>12713671001</v>
      </c>
      <c r="S15" s="36" t="s">
        <v>88</v>
      </c>
      <c r="T15" s="50">
        <v>590</v>
      </c>
      <c r="U15" s="67">
        <v>41969</v>
      </c>
      <c r="V15" s="67">
        <v>41969</v>
      </c>
      <c r="W15" s="50">
        <v>0</v>
      </c>
      <c r="Z15" s="67"/>
    </row>
    <row r="16" spans="1:26" s="14" customFormat="1" ht="45">
      <c r="A16" s="14" t="s">
        <v>89</v>
      </c>
      <c r="B16" s="15">
        <v>80204250585</v>
      </c>
      <c r="C16" s="16" t="s">
        <v>84</v>
      </c>
      <c r="D16" s="17" t="s">
        <v>90</v>
      </c>
      <c r="E16" s="16" t="s">
        <v>48</v>
      </c>
      <c r="F16" s="17"/>
      <c r="J16" s="34" t="s">
        <v>91</v>
      </c>
      <c r="K16" s="15"/>
      <c r="L16" s="17" t="s">
        <v>92</v>
      </c>
      <c r="Q16" s="37">
        <v>12713671001</v>
      </c>
      <c r="S16" s="36" t="s">
        <v>88</v>
      </c>
      <c r="T16" s="50">
        <v>750</v>
      </c>
      <c r="U16" s="67">
        <v>41988</v>
      </c>
      <c r="V16" s="67">
        <v>41988</v>
      </c>
      <c r="W16" s="50">
        <v>0</v>
      </c>
    </row>
    <row r="17" spans="1:28" s="14" customFormat="1" ht="60">
      <c r="A17" s="14" t="s">
        <v>93</v>
      </c>
      <c r="B17" s="15">
        <v>80204250585</v>
      </c>
      <c r="C17" s="16" t="s">
        <v>84</v>
      </c>
      <c r="D17" s="17" t="s">
        <v>94</v>
      </c>
      <c r="E17" s="16" t="s">
        <v>51</v>
      </c>
      <c r="F17" s="17"/>
      <c r="J17" s="34" t="s">
        <v>95</v>
      </c>
      <c r="K17" s="15"/>
      <c r="L17" s="17" t="s">
        <v>96</v>
      </c>
      <c r="Q17" s="37" t="s">
        <v>95</v>
      </c>
      <c r="S17" s="36" t="s">
        <v>96</v>
      </c>
      <c r="T17" s="50">
        <v>130060.8</v>
      </c>
      <c r="U17" s="67">
        <v>41420</v>
      </c>
      <c r="V17" s="67">
        <v>42149</v>
      </c>
      <c r="W17" s="50">
        <v>120237.04</v>
      </c>
    </row>
    <row r="18" spans="1:28" s="14" customFormat="1" ht="30">
      <c r="A18" s="15" t="s">
        <v>97</v>
      </c>
      <c r="B18" s="15" t="s">
        <v>98</v>
      </c>
      <c r="C18" s="16" t="s">
        <v>84</v>
      </c>
      <c r="D18" s="16" t="s">
        <v>99</v>
      </c>
      <c r="E18" s="16" t="s">
        <v>48</v>
      </c>
      <c r="F18" s="16"/>
      <c r="G18" s="15"/>
      <c r="H18" s="15"/>
      <c r="I18" s="15"/>
      <c r="J18" s="34" t="s">
        <v>100</v>
      </c>
      <c r="K18" s="15"/>
      <c r="L18" s="16" t="s">
        <v>88</v>
      </c>
      <c r="M18" s="15"/>
      <c r="N18" s="15"/>
      <c r="O18" s="15"/>
      <c r="P18" s="15"/>
      <c r="Q18" s="37" t="s">
        <v>100</v>
      </c>
      <c r="R18" s="15"/>
      <c r="S18" s="29" t="s">
        <v>88</v>
      </c>
      <c r="T18" s="50">
        <v>110</v>
      </c>
      <c r="U18" s="67">
        <v>42176</v>
      </c>
      <c r="V18" s="67">
        <v>42176</v>
      </c>
      <c r="W18" s="50">
        <v>0</v>
      </c>
    </row>
    <row r="19" spans="1:28" s="14" customFormat="1" ht="60">
      <c r="A19" s="19">
        <v>4833662012</v>
      </c>
      <c r="B19" s="15">
        <v>80204250585</v>
      </c>
      <c r="C19" s="16" t="s">
        <v>84</v>
      </c>
      <c r="D19" s="17" t="s">
        <v>103</v>
      </c>
      <c r="E19" s="16" t="s">
        <v>51</v>
      </c>
      <c r="F19" s="17"/>
      <c r="I19" s="15"/>
      <c r="J19" s="34" t="s">
        <v>104</v>
      </c>
      <c r="K19" s="15"/>
      <c r="L19" s="14" t="s">
        <v>105</v>
      </c>
      <c r="Q19" s="37" t="s">
        <v>104</v>
      </c>
      <c r="S19" s="36" t="s">
        <v>105</v>
      </c>
      <c r="T19" s="50">
        <v>69767.28</v>
      </c>
      <c r="U19" s="67">
        <v>41284</v>
      </c>
      <c r="V19" s="67">
        <v>42743</v>
      </c>
      <c r="W19" s="50">
        <v>51303.58</v>
      </c>
      <c r="Z19" s="17"/>
    </row>
    <row r="20" spans="1:28" s="1" customFormat="1" ht="45">
      <c r="A20" s="39">
        <v>0</v>
      </c>
      <c r="B20" s="15">
        <v>80204250585</v>
      </c>
      <c r="C20" s="16" t="s">
        <v>84</v>
      </c>
      <c r="D20" s="17" t="s">
        <v>106</v>
      </c>
      <c r="E20" s="16" t="s">
        <v>39</v>
      </c>
      <c r="F20" s="17"/>
      <c r="G20" s="14"/>
      <c r="H20" s="14"/>
      <c r="I20" s="14"/>
      <c r="J20" s="34" t="s">
        <v>107</v>
      </c>
      <c r="K20" s="15"/>
      <c r="L20" s="17" t="s">
        <v>108</v>
      </c>
      <c r="M20" s="14"/>
      <c r="N20" s="14"/>
      <c r="O20" s="14"/>
      <c r="P20" s="14"/>
      <c r="Q20" s="37" t="s">
        <v>107</v>
      </c>
      <c r="R20" s="14"/>
      <c r="S20" s="36" t="s">
        <v>108</v>
      </c>
      <c r="T20" s="50">
        <v>6555</v>
      </c>
      <c r="U20" s="67">
        <v>41699</v>
      </c>
      <c r="V20" s="67">
        <v>42794</v>
      </c>
      <c r="W20" s="50">
        <v>4370</v>
      </c>
      <c r="X20" s="14"/>
      <c r="Y20" s="14"/>
    </row>
    <row r="21" spans="1:28" s="14" customFormat="1" ht="165">
      <c r="A21" s="14" t="s">
        <v>114</v>
      </c>
      <c r="B21" s="15">
        <v>80204250585</v>
      </c>
      <c r="C21" s="16" t="s">
        <v>84</v>
      </c>
      <c r="D21" s="17" t="s">
        <v>115</v>
      </c>
      <c r="E21" s="16" t="s">
        <v>51</v>
      </c>
      <c r="F21" s="17"/>
      <c r="J21" s="34" t="s">
        <v>104</v>
      </c>
      <c r="K21" s="15"/>
      <c r="L21" s="14" t="s">
        <v>105</v>
      </c>
      <c r="Q21" s="37" t="s">
        <v>104</v>
      </c>
      <c r="S21" s="36" t="s">
        <v>105</v>
      </c>
      <c r="T21" s="50">
        <v>188000</v>
      </c>
      <c r="U21" s="67">
        <v>42137</v>
      </c>
      <c r="V21" s="67">
        <v>42826</v>
      </c>
      <c r="W21" s="50">
        <v>148945.31</v>
      </c>
      <c r="Z21" s="125"/>
    </row>
    <row r="22" spans="1:28" s="14" customFormat="1" ht="60">
      <c r="A22" s="14" t="s">
        <v>116</v>
      </c>
      <c r="B22" s="15">
        <v>80204250585</v>
      </c>
      <c r="C22" s="16" t="s">
        <v>84</v>
      </c>
      <c r="D22" s="17" t="s">
        <v>117</v>
      </c>
      <c r="E22" s="16" t="s">
        <v>51</v>
      </c>
      <c r="F22" s="17"/>
      <c r="J22" s="34" t="s">
        <v>104</v>
      </c>
      <c r="K22" s="15"/>
      <c r="L22" s="14" t="s">
        <v>105</v>
      </c>
      <c r="Q22" s="37" t="s">
        <v>104</v>
      </c>
      <c r="S22" s="36" t="s">
        <v>105</v>
      </c>
      <c r="T22" s="50">
        <v>17619.599999999999</v>
      </c>
      <c r="U22" s="67">
        <v>41640</v>
      </c>
      <c r="V22" s="67">
        <v>43100</v>
      </c>
      <c r="W22" s="50">
        <v>8809.82</v>
      </c>
    </row>
    <row r="23" spans="1:28" s="14" customFormat="1" ht="90">
      <c r="A23" s="19">
        <v>6430112847</v>
      </c>
      <c r="B23" s="15">
        <v>80204250585</v>
      </c>
      <c r="C23" s="16" t="s">
        <v>84</v>
      </c>
      <c r="D23" s="17" t="s">
        <v>118</v>
      </c>
      <c r="E23" s="16" t="s">
        <v>43</v>
      </c>
      <c r="F23" s="17"/>
      <c r="J23" s="34" t="s">
        <v>119</v>
      </c>
      <c r="K23" s="15"/>
      <c r="L23" s="17" t="s">
        <v>120</v>
      </c>
      <c r="Q23" s="37" t="s">
        <v>121</v>
      </c>
      <c r="S23" s="36" t="s">
        <v>122</v>
      </c>
      <c r="T23" s="50">
        <v>70253.19</v>
      </c>
      <c r="U23" s="67">
        <v>42339</v>
      </c>
      <c r="V23" s="67">
        <v>43524</v>
      </c>
      <c r="W23" s="50">
        <v>64926.25</v>
      </c>
    </row>
    <row r="24" spans="1:28" s="14" customFormat="1" ht="90">
      <c r="A24" s="19">
        <v>6430125303</v>
      </c>
      <c r="B24" s="15">
        <v>80204250585</v>
      </c>
      <c r="C24" s="16" t="s">
        <v>84</v>
      </c>
      <c r="D24" s="17" t="s">
        <v>123</v>
      </c>
      <c r="E24" s="16" t="s">
        <v>43</v>
      </c>
      <c r="F24" s="17"/>
      <c r="J24" s="34" t="s">
        <v>119</v>
      </c>
      <c r="K24" s="15"/>
      <c r="L24" s="17" t="s">
        <v>120</v>
      </c>
      <c r="Q24" s="37" t="s">
        <v>121</v>
      </c>
      <c r="S24" s="36" t="s">
        <v>122</v>
      </c>
      <c r="T24" s="50">
        <v>50366.400000000001</v>
      </c>
      <c r="U24" s="67">
        <v>42339</v>
      </c>
      <c r="V24" s="67">
        <v>43524</v>
      </c>
      <c r="W24" s="50">
        <v>10396.07</v>
      </c>
    </row>
    <row r="25" spans="1:28" s="14" customFormat="1" ht="90">
      <c r="A25" s="19" t="s">
        <v>124</v>
      </c>
      <c r="B25" s="15">
        <v>80204250585</v>
      </c>
      <c r="C25" s="16" t="s">
        <v>84</v>
      </c>
      <c r="D25" s="17" t="s">
        <v>125</v>
      </c>
      <c r="E25" s="16" t="s">
        <v>51</v>
      </c>
      <c r="F25" s="17"/>
      <c r="J25" s="34"/>
      <c r="K25" s="15"/>
      <c r="L25" s="17"/>
      <c r="Q25" s="37" t="s">
        <v>126</v>
      </c>
      <c r="S25" s="36" t="s">
        <v>127</v>
      </c>
      <c r="T25" s="50">
        <v>30845.759999999998</v>
      </c>
      <c r="U25" s="67">
        <v>42002</v>
      </c>
      <c r="V25" s="67">
        <v>43577</v>
      </c>
      <c r="W25" s="50">
        <v>13816.39</v>
      </c>
      <c r="Z25" s="17"/>
    </row>
    <row r="26" spans="1:28" s="14" customFormat="1" ht="90">
      <c r="A26" s="14" t="s">
        <v>128</v>
      </c>
      <c r="B26" s="15">
        <v>80204250585</v>
      </c>
      <c r="C26" s="16" t="s">
        <v>84</v>
      </c>
      <c r="D26" s="17" t="s">
        <v>129</v>
      </c>
      <c r="E26" s="16" t="s">
        <v>51</v>
      </c>
      <c r="F26" s="17"/>
      <c r="J26" s="34"/>
      <c r="K26" s="15"/>
      <c r="L26" s="17"/>
      <c r="Q26" s="37" t="s">
        <v>130</v>
      </c>
      <c r="S26" s="36" t="s">
        <v>131</v>
      </c>
      <c r="T26" s="50">
        <v>25491.84</v>
      </c>
      <c r="U26" s="67">
        <v>42002</v>
      </c>
      <c r="V26" s="67">
        <v>43571</v>
      </c>
      <c r="W26" s="50">
        <v>22836.53</v>
      </c>
    </row>
    <row r="27" spans="1:28" s="14" customFormat="1" ht="90">
      <c r="A27" s="14" t="s">
        <v>136</v>
      </c>
      <c r="B27" s="15">
        <v>80204250585</v>
      </c>
      <c r="C27" s="16" t="s">
        <v>84</v>
      </c>
      <c r="D27" s="16" t="s">
        <v>137</v>
      </c>
      <c r="E27" s="16" t="s">
        <v>43</v>
      </c>
      <c r="F27" s="16"/>
      <c r="G27" s="15"/>
      <c r="H27" s="15"/>
      <c r="J27" s="34" t="s">
        <v>138</v>
      </c>
      <c r="K27" s="15"/>
      <c r="L27" s="16" t="s">
        <v>139</v>
      </c>
      <c r="Q27" s="37" t="s">
        <v>140</v>
      </c>
      <c r="S27" s="29" t="s">
        <v>141</v>
      </c>
      <c r="T27" s="50">
        <v>24161.759999999998</v>
      </c>
      <c r="U27" s="67">
        <v>42095</v>
      </c>
      <c r="V27" s="67">
        <v>43921</v>
      </c>
      <c r="W27" s="50">
        <f>21178+1510.11</f>
        <v>22688.11</v>
      </c>
      <c r="Z27" s="16"/>
      <c r="AA27" s="16"/>
      <c r="AB27" s="16"/>
    </row>
    <row r="28" spans="1:28" s="14" customFormat="1" ht="90">
      <c r="A28" s="14" t="s">
        <v>142</v>
      </c>
      <c r="B28" s="15">
        <v>80204250585</v>
      </c>
      <c r="C28" s="16" t="s">
        <v>84</v>
      </c>
      <c r="D28" s="17" t="s">
        <v>143</v>
      </c>
      <c r="E28" s="16" t="s">
        <v>51</v>
      </c>
      <c r="F28" s="17"/>
      <c r="J28" s="34" t="s">
        <v>144</v>
      </c>
      <c r="K28" s="15"/>
      <c r="L28" s="17" t="s">
        <v>145</v>
      </c>
      <c r="Q28" s="37" t="s">
        <v>144</v>
      </c>
      <c r="S28" s="36" t="s">
        <v>146</v>
      </c>
      <c r="T28" s="50">
        <v>39760</v>
      </c>
      <c r="U28" s="67">
        <v>42002</v>
      </c>
      <c r="V28" s="67">
        <v>43920</v>
      </c>
      <c r="W28" s="50">
        <v>37770</v>
      </c>
      <c r="Z28" s="16"/>
    </row>
    <row r="29" spans="1:28" s="1" customFormat="1" ht="409.5">
      <c r="A29" s="14" t="s">
        <v>147</v>
      </c>
      <c r="B29" s="15">
        <v>80204250585</v>
      </c>
      <c r="C29" s="16" t="s">
        <v>84</v>
      </c>
      <c r="D29" s="17" t="s">
        <v>148</v>
      </c>
      <c r="E29" s="16" t="s">
        <v>36</v>
      </c>
      <c r="F29" s="17" t="s">
        <v>1227</v>
      </c>
      <c r="G29" s="14"/>
      <c r="H29" s="14" t="s">
        <v>149</v>
      </c>
      <c r="I29" s="14" t="s">
        <v>133</v>
      </c>
      <c r="J29" s="34" t="s">
        <v>150</v>
      </c>
      <c r="K29" s="15"/>
      <c r="L29" s="16" t="s">
        <v>151</v>
      </c>
      <c r="M29" s="14"/>
      <c r="N29" s="14"/>
      <c r="O29" s="14"/>
      <c r="P29" s="14"/>
      <c r="Q29" s="37" t="s">
        <v>152</v>
      </c>
      <c r="R29" s="14"/>
      <c r="S29" s="36" t="s">
        <v>153</v>
      </c>
      <c r="T29" s="50">
        <v>1779354</v>
      </c>
      <c r="U29" s="67">
        <v>42095</v>
      </c>
      <c r="V29" s="67">
        <v>43921</v>
      </c>
      <c r="W29" s="50">
        <v>1079479.93</v>
      </c>
      <c r="X29" s="14"/>
      <c r="Y29" s="14"/>
    </row>
    <row r="30" spans="1:28" s="1" customFormat="1" ht="105">
      <c r="A30" s="14" t="s">
        <v>154</v>
      </c>
      <c r="B30" s="15">
        <v>80204250585</v>
      </c>
      <c r="C30" s="16" t="s">
        <v>84</v>
      </c>
      <c r="D30" s="17" t="s">
        <v>155</v>
      </c>
      <c r="E30" s="16" t="s">
        <v>51</v>
      </c>
      <c r="F30" s="17"/>
      <c r="G30" s="14"/>
      <c r="H30" s="14"/>
      <c r="I30" s="14"/>
      <c r="J30" s="34"/>
      <c r="K30" s="15"/>
      <c r="L30" s="17"/>
      <c r="M30" s="14"/>
      <c r="N30" s="14"/>
      <c r="O30" s="14"/>
      <c r="P30" s="14"/>
      <c r="Q30" s="37" t="s">
        <v>144</v>
      </c>
      <c r="R30" s="14"/>
      <c r="S30" s="36" t="s">
        <v>156</v>
      </c>
      <c r="T30" s="50">
        <v>256452</v>
      </c>
      <c r="U30" s="67">
        <v>42125</v>
      </c>
      <c r="V30" s="67">
        <v>43952</v>
      </c>
      <c r="W30" s="50">
        <v>195392</v>
      </c>
      <c r="X30" s="14"/>
      <c r="Y30" s="14"/>
    </row>
    <row r="31" spans="1:28" s="1" customFormat="1" ht="409.5">
      <c r="A31" s="14" t="s">
        <v>157</v>
      </c>
      <c r="B31" s="15">
        <v>80204250585</v>
      </c>
      <c r="C31" s="16" t="s">
        <v>84</v>
      </c>
      <c r="D31" s="17" t="s">
        <v>158</v>
      </c>
      <c r="E31" s="16" t="s">
        <v>36</v>
      </c>
      <c r="F31" s="17" t="s">
        <v>1229</v>
      </c>
      <c r="G31" s="14"/>
      <c r="H31" s="14" t="s">
        <v>1230</v>
      </c>
      <c r="I31" s="17" t="s">
        <v>1228</v>
      </c>
      <c r="J31" s="34"/>
      <c r="K31" s="15"/>
      <c r="L31" s="17"/>
      <c r="M31" s="14" t="s">
        <v>159</v>
      </c>
      <c r="N31" s="14"/>
      <c r="O31" s="14" t="s">
        <v>160</v>
      </c>
      <c r="P31" s="14" t="s">
        <v>161</v>
      </c>
      <c r="Q31" s="37"/>
      <c r="R31" s="14"/>
      <c r="S31" s="36"/>
      <c r="T31" s="50">
        <v>19376763.190000001</v>
      </c>
      <c r="U31" s="67">
        <v>42005</v>
      </c>
      <c r="V31" s="67">
        <v>44012</v>
      </c>
      <c r="W31" s="50">
        <v>10480141.369999999</v>
      </c>
      <c r="X31" s="14"/>
      <c r="Y31" s="14"/>
    </row>
    <row r="32" spans="1:28" s="1" customFormat="1" ht="60">
      <c r="A32" s="14" t="s">
        <v>162</v>
      </c>
      <c r="B32" s="15">
        <v>80204250585</v>
      </c>
      <c r="C32" s="16" t="s">
        <v>84</v>
      </c>
      <c r="D32" s="17" t="s">
        <v>163</v>
      </c>
      <c r="E32" s="16" t="s">
        <v>51</v>
      </c>
      <c r="F32" s="17"/>
      <c r="G32" s="14"/>
      <c r="H32" s="14"/>
      <c r="I32" s="14"/>
      <c r="J32" s="34" t="s">
        <v>126</v>
      </c>
      <c r="K32" s="15"/>
      <c r="L32" s="17" t="s">
        <v>164</v>
      </c>
      <c r="M32" s="14"/>
      <c r="N32" s="14"/>
      <c r="O32" s="14"/>
      <c r="P32" s="14"/>
      <c r="Q32" s="37" t="s">
        <v>126</v>
      </c>
      <c r="R32" s="15"/>
      <c r="S32" s="36" t="s">
        <v>164</v>
      </c>
      <c r="T32" s="50">
        <v>17057.28</v>
      </c>
      <c r="U32" s="67">
        <v>42552</v>
      </c>
      <c r="V32" s="67">
        <v>44012</v>
      </c>
      <c r="W32" s="50">
        <f>8599.01+710.72+710.54+18.3+1066.08</f>
        <v>11104.65</v>
      </c>
      <c r="X32" s="14"/>
      <c r="Y32" s="14"/>
    </row>
    <row r="33" spans="1:26" s="14" customFormat="1" ht="180">
      <c r="A33" s="15" t="s">
        <v>165</v>
      </c>
      <c r="B33" s="15">
        <v>80204250585</v>
      </c>
      <c r="C33" s="16" t="s">
        <v>84</v>
      </c>
      <c r="D33" s="16" t="s">
        <v>166</v>
      </c>
      <c r="E33" s="16" t="s">
        <v>51</v>
      </c>
      <c r="F33" s="16"/>
      <c r="G33" s="15"/>
      <c r="H33" s="15"/>
      <c r="I33" s="15"/>
      <c r="J33" s="34" t="s">
        <v>167</v>
      </c>
      <c r="K33" s="15"/>
      <c r="L33" s="16" t="s">
        <v>168</v>
      </c>
      <c r="M33" s="15"/>
      <c r="N33" s="15"/>
      <c r="O33" s="15"/>
      <c r="P33" s="15"/>
      <c r="Q33" s="37" t="s">
        <v>167</v>
      </c>
      <c r="R33" s="15"/>
      <c r="S33" s="29" t="s">
        <v>168</v>
      </c>
      <c r="T33" s="50">
        <v>54921.27</v>
      </c>
      <c r="U33" s="67">
        <v>42491</v>
      </c>
      <c r="V33" s="67">
        <v>43708</v>
      </c>
      <c r="W33" s="50">
        <f>+(40857.09*3)+5370.08+6003.15+16417.95</f>
        <v>150362.45000000001</v>
      </c>
      <c r="Z33" s="16"/>
    </row>
    <row r="34" spans="1:26" s="1" customFormat="1" ht="75">
      <c r="A34" s="15" t="s">
        <v>170</v>
      </c>
      <c r="B34" s="15">
        <v>80204250585</v>
      </c>
      <c r="C34" s="16" t="s">
        <v>84</v>
      </c>
      <c r="D34" s="16" t="s">
        <v>171</v>
      </c>
      <c r="E34" s="16" t="s">
        <v>51</v>
      </c>
      <c r="F34" s="16"/>
      <c r="G34" s="15"/>
      <c r="H34" s="15"/>
      <c r="I34" s="15"/>
      <c r="J34" s="34" t="s">
        <v>126</v>
      </c>
      <c r="K34" s="15"/>
      <c r="L34" s="16" t="s">
        <v>164</v>
      </c>
      <c r="M34" s="15"/>
      <c r="N34" s="15"/>
      <c r="O34" s="15"/>
      <c r="P34" s="15"/>
      <c r="Q34" s="37" t="s">
        <v>126</v>
      </c>
      <c r="R34" s="15"/>
      <c r="S34" s="29" t="s">
        <v>164</v>
      </c>
      <c r="T34" s="50">
        <v>10230.24</v>
      </c>
      <c r="U34" s="67">
        <v>42493</v>
      </c>
      <c r="V34" s="67">
        <v>43953</v>
      </c>
      <c r="W34" s="50">
        <f>7879.77+465.48+465.48+698.22</f>
        <v>9508.9499999999989</v>
      </c>
      <c r="X34" s="14"/>
      <c r="Y34" s="14"/>
    </row>
    <row r="35" spans="1:26" s="1" customFormat="1" ht="60">
      <c r="A35" s="15" t="s">
        <v>172</v>
      </c>
      <c r="B35" s="15">
        <v>80204250585</v>
      </c>
      <c r="C35" s="16" t="s">
        <v>84</v>
      </c>
      <c r="D35" s="16" t="s">
        <v>173</v>
      </c>
      <c r="E35" s="16" t="s">
        <v>51</v>
      </c>
      <c r="F35" s="16"/>
      <c r="G35" s="15"/>
      <c r="H35" s="15"/>
      <c r="I35" s="15"/>
      <c r="J35" s="34" t="s">
        <v>104</v>
      </c>
      <c r="K35" s="15"/>
      <c r="L35" s="14" t="s">
        <v>105</v>
      </c>
      <c r="M35" s="15"/>
      <c r="N35" s="15"/>
      <c r="O35" s="15"/>
      <c r="P35" s="15"/>
      <c r="Q35" s="37" t="s">
        <v>104</v>
      </c>
      <c r="R35" s="15"/>
      <c r="S35" s="36" t="s">
        <v>105</v>
      </c>
      <c r="T35" s="50">
        <v>21000</v>
      </c>
      <c r="U35" s="67">
        <v>42629</v>
      </c>
      <c r="V35" s="67">
        <v>43496</v>
      </c>
      <c r="W35" s="50">
        <v>50995.72</v>
      </c>
      <c r="X35" s="14"/>
      <c r="Y35" s="14"/>
    </row>
    <row r="36" spans="1:26" s="1" customFormat="1" ht="150">
      <c r="A36" s="14" t="s">
        <v>174</v>
      </c>
      <c r="B36" s="15">
        <v>80204250585</v>
      </c>
      <c r="C36" s="16" t="s">
        <v>84</v>
      </c>
      <c r="D36" s="17" t="s">
        <v>175</v>
      </c>
      <c r="E36" s="16" t="s">
        <v>43</v>
      </c>
      <c r="F36" s="17"/>
      <c r="G36" s="14"/>
      <c r="H36" s="14"/>
      <c r="I36" s="14"/>
      <c r="J36" s="34" t="s">
        <v>1231</v>
      </c>
      <c r="K36" s="15"/>
      <c r="L36" s="17" t="s">
        <v>1232</v>
      </c>
      <c r="M36" s="14"/>
      <c r="N36" s="14"/>
      <c r="O36" s="14"/>
      <c r="P36" s="14"/>
      <c r="Q36" s="37">
        <v>12878470157</v>
      </c>
      <c r="R36" s="15"/>
      <c r="S36" s="36" t="s">
        <v>176</v>
      </c>
      <c r="T36" s="50">
        <v>41300</v>
      </c>
      <c r="U36" s="67">
        <v>42614</v>
      </c>
      <c r="V36" s="67">
        <v>43343</v>
      </c>
      <c r="W36" s="50">
        <v>56852</v>
      </c>
      <c r="X36" s="14"/>
      <c r="Y36" s="14"/>
    </row>
    <row r="37" spans="1:26" s="1" customFormat="1" ht="75">
      <c r="A37" s="14" t="s">
        <v>177</v>
      </c>
      <c r="B37" s="15">
        <v>80204250585</v>
      </c>
      <c r="C37" s="16" t="s">
        <v>84</v>
      </c>
      <c r="D37" s="17" t="s">
        <v>178</v>
      </c>
      <c r="E37" s="16" t="s">
        <v>48</v>
      </c>
      <c r="F37" s="17"/>
      <c r="G37" s="14"/>
      <c r="H37" s="14"/>
      <c r="I37" s="14"/>
      <c r="J37" s="34" t="s">
        <v>179</v>
      </c>
      <c r="K37" s="15"/>
      <c r="L37" s="17" t="s">
        <v>180</v>
      </c>
      <c r="M37" s="14"/>
      <c r="N37" s="14"/>
      <c r="O37" s="14"/>
      <c r="P37" s="14"/>
      <c r="Q37" s="37" t="s">
        <v>104</v>
      </c>
      <c r="R37" s="15"/>
      <c r="S37" s="36" t="s">
        <v>105</v>
      </c>
      <c r="T37" s="50">
        <v>18280</v>
      </c>
      <c r="U37" s="67">
        <v>42688</v>
      </c>
      <c r="V37" s="67">
        <v>42689</v>
      </c>
      <c r="W37" s="50">
        <v>16909</v>
      </c>
      <c r="X37" s="14"/>
      <c r="Y37" s="14"/>
    </row>
    <row r="38" spans="1:26" s="1" customFormat="1" ht="90">
      <c r="A38" s="15" t="s">
        <v>182</v>
      </c>
      <c r="B38" s="15">
        <v>80204250585</v>
      </c>
      <c r="C38" s="16" t="s">
        <v>84</v>
      </c>
      <c r="D38" s="16" t="s">
        <v>183</v>
      </c>
      <c r="E38" s="16" t="s">
        <v>43</v>
      </c>
      <c r="F38" s="16"/>
      <c r="G38" s="15"/>
      <c r="H38" s="15"/>
      <c r="I38" s="15"/>
      <c r="J38" s="34" t="s">
        <v>184</v>
      </c>
      <c r="K38" s="15"/>
      <c r="L38" s="16" t="s">
        <v>185</v>
      </c>
      <c r="M38" s="15"/>
      <c r="N38" s="15"/>
      <c r="O38" s="15"/>
      <c r="P38" s="15"/>
      <c r="Q38" s="37" t="s">
        <v>186</v>
      </c>
      <c r="R38" s="15"/>
      <c r="S38" s="29" t="s">
        <v>187</v>
      </c>
      <c r="T38" s="50">
        <v>48900</v>
      </c>
      <c r="U38" s="67">
        <v>42644</v>
      </c>
      <c r="V38" s="67">
        <v>43373</v>
      </c>
      <c r="W38" s="50">
        <v>67237.5</v>
      </c>
      <c r="X38" s="14"/>
      <c r="Y38" s="14"/>
    </row>
    <row r="39" spans="1:26" s="1" customFormat="1" ht="90">
      <c r="A39" s="15" t="s">
        <v>182</v>
      </c>
      <c r="B39" s="15">
        <v>80204250585</v>
      </c>
      <c r="C39" s="16" t="s">
        <v>84</v>
      </c>
      <c r="D39" s="16" t="s">
        <v>188</v>
      </c>
      <c r="E39" s="16" t="s">
        <v>43</v>
      </c>
      <c r="F39" s="16"/>
      <c r="G39" s="15"/>
      <c r="H39" s="15"/>
      <c r="I39" s="15"/>
      <c r="J39" s="34"/>
      <c r="K39" s="15"/>
      <c r="L39" s="16"/>
      <c r="M39" s="15"/>
      <c r="N39" s="15"/>
      <c r="O39" s="15"/>
      <c r="P39" s="15"/>
      <c r="Q39" s="37" t="s">
        <v>186</v>
      </c>
      <c r="R39" s="15"/>
      <c r="S39" s="29" t="s">
        <v>187</v>
      </c>
      <c r="T39" s="50">
        <v>48900</v>
      </c>
      <c r="U39" s="67">
        <v>43374</v>
      </c>
      <c r="V39" s="67">
        <v>44104</v>
      </c>
      <c r="W39" s="50">
        <v>12225</v>
      </c>
      <c r="X39" s="14"/>
      <c r="Y39" s="14"/>
    </row>
    <row r="40" spans="1:26" s="1" customFormat="1" ht="60">
      <c r="A40" s="14" t="s">
        <v>189</v>
      </c>
      <c r="B40" s="15">
        <v>80204250585</v>
      </c>
      <c r="C40" s="16" t="s">
        <v>84</v>
      </c>
      <c r="D40" s="17" t="s">
        <v>190</v>
      </c>
      <c r="E40" s="16" t="s">
        <v>51</v>
      </c>
      <c r="F40" s="17"/>
      <c r="G40" s="14"/>
      <c r="H40" s="14"/>
      <c r="I40" s="14"/>
      <c r="J40" s="34" t="s">
        <v>104</v>
      </c>
      <c r="K40" s="15"/>
      <c r="L40" s="14" t="s">
        <v>105</v>
      </c>
      <c r="M40" s="14"/>
      <c r="N40" s="14"/>
      <c r="O40" s="14"/>
      <c r="P40" s="14"/>
      <c r="Q40" s="37" t="s">
        <v>104</v>
      </c>
      <c r="R40" s="15"/>
      <c r="S40" s="36" t="s">
        <v>105</v>
      </c>
      <c r="T40" s="50">
        <v>97384.8</v>
      </c>
      <c r="U40" s="67">
        <v>42541</v>
      </c>
      <c r="V40" s="67">
        <v>42602</v>
      </c>
      <c r="W40" s="50">
        <v>90111.63</v>
      </c>
      <c r="X40" s="14"/>
      <c r="Y40" s="14"/>
    </row>
    <row r="41" spans="1:26" s="14" customFormat="1" ht="195">
      <c r="A41" s="91" t="s">
        <v>206</v>
      </c>
      <c r="B41" s="15">
        <v>80204250585</v>
      </c>
      <c r="C41" s="16" t="s">
        <v>84</v>
      </c>
      <c r="D41" s="17" t="s">
        <v>205</v>
      </c>
      <c r="E41" s="16" t="s">
        <v>43</v>
      </c>
      <c r="F41" s="17"/>
      <c r="J41" s="34" t="s">
        <v>1248</v>
      </c>
      <c r="L41" s="17" t="s">
        <v>1233</v>
      </c>
      <c r="Q41" s="37" t="s">
        <v>1195</v>
      </c>
      <c r="R41" s="15"/>
      <c r="S41" s="36" t="s">
        <v>208</v>
      </c>
      <c r="T41" s="50">
        <v>55000</v>
      </c>
      <c r="U41" s="67">
        <v>42828</v>
      </c>
      <c r="V41" s="67">
        <v>43465</v>
      </c>
      <c r="W41" s="50">
        <v>53929.53</v>
      </c>
    </row>
    <row r="42" spans="1:26" s="1" customFormat="1" ht="195">
      <c r="A42" s="15" t="s">
        <v>209</v>
      </c>
      <c r="B42" s="15">
        <v>80204250585</v>
      </c>
      <c r="C42" s="16" t="s">
        <v>84</v>
      </c>
      <c r="D42" s="16" t="s">
        <v>210</v>
      </c>
      <c r="E42" s="16" t="s">
        <v>43</v>
      </c>
      <c r="F42" s="16"/>
      <c r="G42" s="15"/>
      <c r="H42" s="15"/>
      <c r="I42" s="15"/>
      <c r="J42" s="34" t="s">
        <v>207</v>
      </c>
      <c r="K42" s="15"/>
      <c r="L42" s="16" t="s">
        <v>1233</v>
      </c>
      <c r="M42" s="15"/>
      <c r="N42" s="15"/>
      <c r="O42" s="15"/>
      <c r="P42" s="15"/>
      <c r="Q42" s="37">
        <v>11164410018</v>
      </c>
      <c r="R42" s="15"/>
      <c r="S42" s="29" t="s">
        <v>211</v>
      </c>
      <c r="T42" s="50">
        <v>135000</v>
      </c>
      <c r="U42" s="67">
        <v>42852</v>
      </c>
      <c r="V42" s="67">
        <v>43465</v>
      </c>
      <c r="W42" s="50">
        <v>0</v>
      </c>
      <c r="X42" s="14"/>
      <c r="Y42" s="14"/>
    </row>
    <row r="43" spans="1:26" s="14" customFormat="1" ht="45">
      <c r="A43" s="14" t="s">
        <v>214</v>
      </c>
      <c r="B43" s="15">
        <v>80204250585</v>
      </c>
      <c r="C43" s="16" t="s">
        <v>84</v>
      </c>
      <c r="D43" s="17" t="s">
        <v>215</v>
      </c>
      <c r="E43" s="16" t="s">
        <v>39</v>
      </c>
      <c r="F43" s="17"/>
      <c r="J43" s="34"/>
      <c r="K43" s="15"/>
      <c r="L43" s="17" t="s">
        <v>216</v>
      </c>
      <c r="Q43" s="37"/>
      <c r="R43" s="15"/>
      <c r="S43" s="36" t="s">
        <v>216</v>
      </c>
      <c r="T43" s="50">
        <v>847.9</v>
      </c>
      <c r="U43" s="67">
        <v>42856</v>
      </c>
      <c r="V43" s="67">
        <v>43585</v>
      </c>
      <c r="W43" s="50">
        <v>847.9</v>
      </c>
    </row>
    <row r="44" spans="1:26" s="1" customFormat="1" ht="165">
      <c r="A44" s="14" t="s">
        <v>219</v>
      </c>
      <c r="B44" s="15">
        <v>80204250585</v>
      </c>
      <c r="C44" s="16" t="s">
        <v>84</v>
      </c>
      <c r="D44" s="17" t="s">
        <v>220</v>
      </c>
      <c r="E44" s="16" t="s">
        <v>48</v>
      </c>
      <c r="F44" s="17"/>
      <c r="G44" s="14"/>
      <c r="H44" s="14"/>
      <c r="I44" s="14"/>
      <c r="J44" s="34" t="s">
        <v>221</v>
      </c>
      <c r="K44" s="15"/>
      <c r="L44" s="17" t="s">
        <v>222</v>
      </c>
      <c r="M44" s="14"/>
      <c r="N44" s="14"/>
      <c r="O44" s="14"/>
      <c r="P44" s="14"/>
      <c r="Q44" s="37"/>
      <c r="R44" s="15"/>
      <c r="S44" s="36"/>
      <c r="T44" s="50">
        <v>15000</v>
      </c>
      <c r="U44" s="67">
        <v>42934</v>
      </c>
      <c r="V44" s="67">
        <v>44029</v>
      </c>
      <c r="W44" s="50">
        <v>14667.7</v>
      </c>
      <c r="X44" s="14"/>
      <c r="Y44" s="14"/>
    </row>
    <row r="45" spans="1:26" s="14" customFormat="1" ht="45">
      <c r="A45" s="14" t="s">
        <v>223</v>
      </c>
      <c r="B45" s="15">
        <v>80204250585</v>
      </c>
      <c r="C45" s="16" t="s">
        <v>84</v>
      </c>
      <c r="D45" s="17" t="s">
        <v>224</v>
      </c>
      <c r="E45" s="16" t="s">
        <v>39</v>
      </c>
      <c r="F45" s="17"/>
      <c r="J45" s="34" t="s">
        <v>225</v>
      </c>
      <c r="K45" s="15"/>
      <c r="L45" s="17" t="s">
        <v>113</v>
      </c>
      <c r="Q45" s="37">
        <v>11586340157</v>
      </c>
      <c r="R45" s="15"/>
      <c r="S45" s="36" t="s">
        <v>113</v>
      </c>
      <c r="T45" s="50">
        <v>42236</v>
      </c>
      <c r="U45" s="67">
        <v>42887</v>
      </c>
      <c r="V45" s="67">
        <v>43616</v>
      </c>
      <c r="W45" s="50">
        <v>49011</v>
      </c>
      <c r="Z45" s="17"/>
    </row>
    <row r="46" spans="1:26" s="14" customFormat="1" ht="45">
      <c r="A46" s="15" t="s">
        <v>226</v>
      </c>
      <c r="B46" s="15">
        <v>80204250585</v>
      </c>
      <c r="C46" s="16" t="s">
        <v>84</v>
      </c>
      <c r="D46" s="16" t="s">
        <v>227</v>
      </c>
      <c r="E46" s="16" t="s">
        <v>39</v>
      </c>
      <c r="F46" s="16"/>
      <c r="G46" s="15"/>
      <c r="H46" s="15"/>
      <c r="I46" s="15"/>
      <c r="J46" s="34" t="s">
        <v>225</v>
      </c>
      <c r="K46" s="15"/>
      <c r="L46" s="16" t="s">
        <v>113</v>
      </c>
      <c r="M46" s="15"/>
      <c r="N46" s="15"/>
      <c r="O46" s="15"/>
      <c r="P46" s="15"/>
      <c r="Q46" s="37" t="s">
        <v>225</v>
      </c>
      <c r="R46" s="15"/>
      <c r="S46" s="29" t="s">
        <v>113</v>
      </c>
      <c r="T46" s="50">
        <v>42236</v>
      </c>
      <c r="U46" s="67">
        <v>42813</v>
      </c>
      <c r="V46" s="67">
        <v>43542</v>
      </c>
      <c r="W46" s="50">
        <v>38892</v>
      </c>
      <c r="Z46" s="17"/>
    </row>
    <row r="47" spans="1:26" s="14" customFormat="1" ht="30">
      <c r="A47" s="14" t="s">
        <v>228</v>
      </c>
      <c r="B47" s="15">
        <v>80204250585</v>
      </c>
      <c r="C47" s="16" t="s">
        <v>84</v>
      </c>
      <c r="D47" s="17" t="s">
        <v>229</v>
      </c>
      <c r="E47" s="16" t="s">
        <v>48</v>
      </c>
      <c r="F47" s="17"/>
      <c r="J47" s="34" t="s">
        <v>230</v>
      </c>
      <c r="K47" s="15"/>
      <c r="L47" s="17" t="s">
        <v>231</v>
      </c>
      <c r="Q47" s="37" t="s">
        <v>230</v>
      </c>
      <c r="R47" s="15"/>
      <c r="S47" s="36" t="s">
        <v>231</v>
      </c>
      <c r="T47" s="50">
        <v>650</v>
      </c>
      <c r="U47" s="67">
        <v>42794</v>
      </c>
      <c r="V47" s="67">
        <v>42797</v>
      </c>
      <c r="W47" s="50">
        <v>650</v>
      </c>
    </row>
    <row r="48" spans="1:26" s="14" customFormat="1" ht="105">
      <c r="A48" s="14" t="s">
        <v>235</v>
      </c>
      <c r="B48" s="15">
        <v>80204250585</v>
      </c>
      <c r="C48" s="16" t="s">
        <v>84</v>
      </c>
      <c r="D48" s="17" t="s">
        <v>236</v>
      </c>
      <c r="E48" s="16" t="s">
        <v>51</v>
      </c>
      <c r="F48" s="17"/>
      <c r="J48" s="34" t="s">
        <v>104</v>
      </c>
      <c r="K48" s="15"/>
      <c r="L48" s="14" t="s">
        <v>105</v>
      </c>
      <c r="Q48" s="37" t="s">
        <v>104</v>
      </c>
      <c r="R48" s="15"/>
      <c r="S48" s="36" t="s">
        <v>105</v>
      </c>
      <c r="T48" s="50">
        <v>23627.83</v>
      </c>
      <c r="U48" s="67">
        <v>42697</v>
      </c>
      <c r="V48" s="67">
        <v>43074</v>
      </c>
      <c r="W48" s="50">
        <v>0</v>
      </c>
    </row>
    <row r="49" spans="1:25" s="1" customFormat="1" ht="135">
      <c r="A49" s="15" t="s">
        <v>239</v>
      </c>
      <c r="B49" s="15">
        <v>80204250585</v>
      </c>
      <c r="C49" s="16" t="s">
        <v>84</v>
      </c>
      <c r="D49" s="16" t="s">
        <v>240</v>
      </c>
      <c r="E49" s="16" t="s">
        <v>43</v>
      </c>
      <c r="F49" s="16"/>
      <c r="G49" s="15"/>
      <c r="H49" s="15"/>
      <c r="I49" s="15"/>
      <c r="J49" s="34" t="s">
        <v>241</v>
      </c>
      <c r="K49" s="15"/>
      <c r="L49" s="16" t="s">
        <v>242</v>
      </c>
      <c r="M49" s="15"/>
      <c r="N49" s="15"/>
      <c r="O49" s="15"/>
      <c r="P49" s="15"/>
      <c r="Q49" s="37" t="s">
        <v>243</v>
      </c>
      <c r="R49" s="15"/>
      <c r="S49" s="29" t="s">
        <v>244</v>
      </c>
      <c r="T49" s="50">
        <v>174000</v>
      </c>
      <c r="U49" s="67">
        <v>42736</v>
      </c>
      <c r="V49" s="67">
        <v>43830</v>
      </c>
      <c r="W49" s="50">
        <v>185633.61</v>
      </c>
      <c r="X49" s="14"/>
      <c r="Y49" s="14"/>
    </row>
    <row r="50" spans="1:25" s="1" customFormat="1" ht="135">
      <c r="A50" s="14" t="s">
        <v>245</v>
      </c>
      <c r="B50" s="15">
        <v>80204250585</v>
      </c>
      <c r="C50" s="17" t="s">
        <v>84</v>
      </c>
      <c r="D50" s="17" t="s">
        <v>246</v>
      </c>
      <c r="E50" s="17" t="s">
        <v>51</v>
      </c>
      <c r="F50" s="17"/>
      <c r="G50" s="14"/>
      <c r="H50" s="14"/>
      <c r="I50" s="14"/>
      <c r="J50" s="34" t="s">
        <v>247</v>
      </c>
      <c r="K50" s="14"/>
      <c r="L50" s="17" t="s">
        <v>248</v>
      </c>
      <c r="M50" s="14"/>
      <c r="N50" s="14"/>
      <c r="O50" s="14"/>
      <c r="P50" s="14"/>
      <c r="Q50" s="37" t="s">
        <v>247</v>
      </c>
      <c r="R50" s="14"/>
      <c r="S50" s="36" t="s">
        <v>274</v>
      </c>
      <c r="T50" s="50">
        <v>71365.5</v>
      </c>
      <c r="U50" s="67">
        <v>42822</v>
      </c>
      <c r="V50" s="67">
        <v>44647</v>
      </c>
      <c r="W50" s="50">
        <v>71365.5</v>
      </c>
      <c r="X50" s="14"/>
      <c r="Y50" s="14"/>
    </row>
    <row r="51" spans="1:25" s="1" customFormat="1" ht="135">
      <c r="A51" s="15" t="s">
        <v>249</v>
      </c>
      <c r="B51" s="15">
        <v>80204250585</v>
      </c>
      <c r="C51" s="16" t="s">
        <v>84</v>
      </c>
      <c r="D51" s="16" t="s">
        <v>250</v>
      </c>
      <c r="E51" s="16" t="s">
        <v>51</v>
      </c>
      <c r="F51" s="16"/>
      <c r="G51" s="15"/>
      <c r="H51" s="15"/>
      <c r="I51" s="15"/>
      <c r="J51" s="34">
        <v>12878470157</v>
      </c>
      <c r="K51" s="15"/>
      <c r="L51" s="16" t="s">
        <v>176</v>
      </c>
      <c r="M51" s="15"/>
      <c r="N51" s="15"/>
      <c r="O51" s="15"/>
      <c r="P51" s="15"/>
      <c r="Q51" s="37">
        <v>12878470157</v>
      </c>
      <c r="R51" s="15"/>
      <c r="S51" s="29" t="s">
        <v>176</v>
      </c>
      <c r="T51" s="50">
        <v>335647.2</v>
      </c>
      <c r="U51" s="67">
        <v>42880</v>
      </c>
      <c r="V51" s="67">
        <v>45069</v>
      </c>
      <c r="W51" s="50">
        <v>159700.56</v>
      </c>
      <c r="X51" s="14"/>
      <c r="Y51" s="14"/>
    </row>
    <row r="52" spans="1:25" s="14" customFormat="1" ht="105">
      <c r="A52" s="15" t="s">
        <v>252</v>
      </c>
      <c r="B52" s="15">
        <v>80204250585</v>
      </c>
      <c r="C52" s="16" t="s">
        <v>237</v>
      </c>
      <c r="D52" s="16" t="s">
        <v>253</v>
      </c>
      <c r="E52" s="16" t="s">
        <v>48</v>
      </c>
      <c r="F52" s="16"/>
      <c r="G52" s="15"/>
      <c r="H52" s="15"/>
      <c r="I52" s="15"/>
      <c r="J52" s="34" t="s">
        <v>254</v>
      </c>
      <c r="K52" s="15"/>
      <c r="L52" s="16" t="s">
        <v>255</v>
      </c>
      <c r="M52" s="15"/>
      <c r="N52" s="15"/>
      <c r="O52" s="15"/>
      <c r="P52" s="15"/>
      <c r="Q52" s="37" t="s">
        <v>254</v>
      </c>
      <c r="R52" s="15"/>
      <c r="S52" s="29" t="s">
        <v>256</v>
      </c>
      <c r="T52" s="50">
        <v>5100</v>
      </c>
      <c r="U52" s="67">
        <v>42917</v>
      </c>
      <c r="V52" s="67">
        <v>43646</v>
      </c>
      <c r="W52" s="50">
        <v>5100</v>
      </c>
    </row>
    <row r="53" spans="1:25" s="14" customFormat="1" ht="90">
      <c r="A53" s="14" t="s">
        <v>257</v>
      </c>
      <c r="B53" s="15">
        <v>80204250585</v>
      </c>
      <c r="C53" s="17" t="s">
        <v>84</v>
      </c>
      <c r="D53" s="17" t="s">
        <v>258</v>
      </c>
      <c r="E53" s="16" t="s">
        <v>48</v>
      </c>
      <c r="F53" s="17"/>
      <c r="J53" s="34" t="s">
        <v>259</v>
      </c>
      <c r="L53" s="17" t="s">
        <v>260</v>
      </c>
      <c r="Q53" s="37" t="s">
        <v>259</v>
      </c>
      <c r="S53" s="36" t="s">
        <v>260</v>
      </c>
      <c r="T53" s="50">
        <v>1040</v>
      </c>
      <c r="U53" s="67">
        <v>42917</v>
      </c>
      <c r="V53" s="67">
        <v>43646</v>
      </c>
      <c r="W53" s="50">
        <v>1040</v>
      </c>
    </row>
    <row r="54" spans="1:25" s="1" customFormat="1" ht="165">
      <c r="A54" s="14" t="s">
        <v>1218</v>
      </c>
      <c r="B54" s="15">
        <v>80204250585</v>
      </c>
      <c r="C54" s="17" t="s">
        <v>84</v>
      </c>
      <c r="D54" s="17" t="s">
        <v>261</v>
      </c>
      <c r="E54" s="16" t="s">
        <v>48</v>
      </c>
      <c r="F54" s="17"/>
      <c r="G54" s="14"/>
      <c r="H54" s="14"/>
      <c r="I54" s="14"/>
      <c r="J54" s="34" t="s">
        <v>262</v>
      </c>
      <c r="K54" s="15"/>
      <c r="L54" s="17" t="s">
        <v>263</v>
      </c>
      <c r="M54" s="14"/>
      <c r="N54" s="14"/>
      <c r="O54" s="14"/>
      <c r="P54" s="14"/>
      <c r="Q54" s="37" t="s">
        <v>264</v>
      </c>
      <c r="R54" s="14"/>
      <c r="S54" s="36" t="s">
        <v>265</v>
      </c>
      <c r="T54" s="50">
        <v>27817</v>
      </c>
      <c r="U54" s="67">
        <v>42917</v>
      </c>
      <c r="V54" s="67">
        <v>44012</v>
      </c>
      <c r="W54" s="50">
        <v>27135.33</v>
      </c>
      <c r="X54" s="14"/>
      <c r="Y54" s="14"/>
    </row>
    <row r="55" spans="1:25" s="1" customFormat="1" ht="90">
      <c r="A55" s="15" t="s">
        <v>266</v>
      </c>
      <c r="B55" s="15">
        <v>80204250585</v>
      </c>
      <c r="C55" s="16" t="s">
        <v>84</v>
      </c>
      <c r="D55" s="16" t="s">
        <v>267</v>
      </c>
      <c r="E55" s="16" t="s">
        <v>39</v>
      </c>
      <c r="F55" s="16"/>
      <c r="G55" s="15"/>
      <c r="H55" s="15"/>
      <c r="I55" s="15"/>
      <c r="J55" s="34" t="s">
        <v>268</v>
      </c>
      <c r="K55" s="15"/>
      <c r="L55" s="14" t="s">
        <v>559</v>
      </c>
      <c r="M55" s="15"/>
      <c r="N55" s="15"/>
      <c r="O55" s="15"/>
      <c r="P55" s="15"/>
      <c r="Q55" s="37" t="s">
        <v>268</v>
      </c>
      <c r="R55" s="15"/>
      <c r="S55" s="36" t="s">
        <v>559</v>
      </c>
      <c r="T55" s="50">
        <v>1734883.7</v>
      </c>
      <c r="U55" s="67">
        <v>42917</v>
      </c>
      <c r="V55" s="67">
        <v>43646</v>
      </c>
      <c r="W55" s="50">
        <v>864115.28999999992</v>
      </c>
      <c r="X55" s="14"/>
      <c r="Y55" s="14"/>
    </row>
    <row r="56" spans="1:25" s="1" customFormat="1" ht="60">
      <c r="A56" s="14" t="s">
        <v>269</v>
      </c>
      <c r="B56" s="15">
        <v>80204250585</v>
      </c>
      <c r="C56" s="17" t="s">
        <v>84</v>
      </c>
      <c r="D56" s="17" t="s">
        <v>270</v>
      </c>
      <c r="E56" s="17" t="s">
        <v>51</v>
      </c>
      <c r="F56" s="17"/>
      <c r="G56" s="14"/>
      <c r="H56" s="14"/>
      <c r="I56" s="14"/>
      <c r="J56" s="34" t="s">
        <v>271</v>
      </c>
      <c r="K56" s="15"/>
      <c r="L56" s="17" t="s">
        <v>272</v>
      </c>
      <c r="M56" s="14"/>
      <c r="N56" s="14"/>
      <c r="O56" s="14"/>
      <c r="P56" s="14"/>
      <c r="Q56" s="37" t="s">
        <v>271</v>
      </c>
      <c r="R56" s="14"/>
      <c r="S56" s="36" t="s">
        <v>272</v>
      </c>
      <c r="T56" s="50">
        <v>136987.07</v>
      </c>
      <c r="U56" s="67">
        <v>42954</v>
      </c>
      <c r="V56" s="67">
        <v>44049</v>
      </c>
      <c r="W56" s="50">
        <v>136987.07</v>
      </c>
      <c r="X56" s="14"/>
      <c r="Y56" s="14"/>
    </row>
    <row r="57" spans="1:25" s="1" customFormat="1" ht="60">
      <c r="A57" s="14">
        <v>7164854091</v>
      </c>
      <c r="B57" s="15">
        <v>80204250585</v>
      </c>
      <c r="C57" s="17" t="s">
        <v>84</v>
      </c>
      <c r="D57" s="17" t="s">
        <v>273</v>
      </c>
      <c r="E57" s="16" t="s">
        <v>39</v>
      </c>
      <c r="F57" s="17"/>
      <c r="G57" s="14"/>
      <c r="H57" s="14"/>
      <c r="I57" s="14"/>
      <c r="J57" s="34" t="s">
        <v>247</v>
      </c>
      <c r="K57" s="15"/>
      <c r="L57" s="17" t="s">
        <v>274</v>
      </c>
      <c r="M57" s="14"/>
      <c r="N57" s="14"/>
      <c r="O57" s="14"/>
      <c r="P57" s="14"/>
      <c r="Q57" s="37" t="s">
        <v>247</v>
      </c>
      <c r="R57" s="14"/>
      <c r="S57" s="36" t="s">
        <v>274</v>
      </c>
      <c r="T57" s="50">
        <v>101900</v>
      </c>
      <c r="U57" s="67">
        <v>43008</v>
      </c>
      <c r="V57" s="67">
        <v>44103</v>
      </c>
      <c r="W57" s="50">
        <v>101900</v>
      </c>
      <c r="X57" s="14"/>
      <c r="Y57" s="14"/>
    </row>
    <row r="58" spans="1:25" s="1" customFormat="1" ht="150">
      <c r="A58" s="15" t="s">
        <v>275</v>
      </c>
      <c r="B58" s="15">
        <v>80204250585</v>
      </c>
      <c r="C58" s="16" t="s">
        <v>84</v>
      </c>
      <c r="D58" s="16" t="s">
        <v>276</v>
      </c>
      <c r="E58" s="16" t="s">
        <v>36</v>
      </c>
      <c r="F58" s="16"/>
      <c r="G58" s="15"/>
      <c r="H58" s="15"/>
      <c r="I58" s="15"/>
      <c r="J58" s="34" t="s">
        <v>277</v>
      </c>
      <c r="K58" s="15"/>
      <c r="L58" s="16" t="s">
        <v>278</v>
      </c>
      <c r="M58" s="15"/>
      <c r="N58" s="15"/>
      <c r="O58" s="15"/>
      <c r="P58" s="15"/>
      <c r="Q58" s="37" t="s">
        <v>279</v>
      </c>
      <c r="R58" s="15"/>
      <c r="S58" s="29" t="s">
        <v>280</v>
      </c>
      <c r="T58" s="50">
        <v>1008100</v>
      </c>
      <c r="U58" s="67">
        <v>43081</v>
      </c>
      <c r="V58" s="67">
        <v>43876</v>
      </c>
      <c r="W58" s="50">
        <v>881433.36</v>
      </c>
      <c r="X58" s="14"/>
      <c r="Y58" s="14"/>
    </row>
    <row r="59" spans="1:25" s="14" customFormat="1" ht="75">
      <c r="A59" s="14" t="s">
        <v>281</v>
      </c>
      <c r="B59" s="15">
        <v>80204250585</v>
      </c>
      <c r="C59" s="17" t="s">
        <v>84</v>
      </c>
      <c r="D59" s="17" t="s">
        <v>282</v>
      </c>
      <c r="E59" s="16" t="s">
        <v>48</v>
      </c>
      <c r="F59" s="17"/>
      <c r="J59" s="34" t="s">
        <v>283</v>
      </c>
      <c r="K59" s="15"/>
      <c r="L59" s="16" t="s">
        <v>284</v>
      </c>
      <c r="Q59" s="37" t="s">
        <v>283</v>
      </c>
      <c r="S59" s="29" t="s">
        <v>284</v>
      </c>
      <c r="T59" s="50">
        <v>570</v>
      </c>
      <c r="U59" s="67">
        <v>42926</v>
      </c>
      <c r="V59" s="67">
        <v>42947</v>
      </c>
      <c r="W59" s="50">
        <v>570</v>
      </c>
    </row>
    <row r="60" spans="1:25" s="14" customFormat="1" ht="60">
      <c r="A60" s="14" t="s">
        <v>285</v>
      </c>
      <c r="B60" s="15">
        <v>80204250585</v>
      </c>
      <c r="C60" s="17" t="s">
        <v>84</v>
      </c>
      <c r="D60" s="17" t="s">
        <v>286</v>
      </c>
      <c r="E60" s="17" t="s">
        <v>39</v>
      </c>
      <c r="F60" s="17"/>
      <c r="I60" s="15"/>
      <c r="J60" s="34" t="s">
        <v>287</v>
      </c>
      <c r="L60" s="17" t="s">
        <v>288</v>
      </c>
      <c r="N60" s="15"/>
      <c r="Q60" s="37" t="s">
        <v>287</v>
      </c>
      <c r="R60" s="18"/>
      <c r="S60" s="36" t="s">
        <v>289</v>
      </c>
      <c r="T60" s="50">
        <v>6768.85</v>
      </c>
      <c r="U60" s="67">
        <v>42781</v>
      </c>
      <c r="V60" s="67">
        <v>43145</v>
      </c>
      <c r="W60" s="50">
        <v>6768.85</v>
      </c>
    </row>
    <row r="61" spans="1:25" s="14" customFormat="1" ht="60">
      <c r="A61" s="15" t="s">
        <v>290</v>
      </c>
      <c r="B61" s="15">
        <v>80204250585</v>
      </c>
      <c r="C61" s="16" t="s">
        <v>84</v>
      </c>
      <c r="D61" s="16" t="s">
        <v>291</v>
      </c>
      <c r="E61" s="17" t="s">
        <v>39</v>
      </c>
      <c r="F61" s="16"/>
      <c r="G61" s="15"/>
      <c r="H61" s="15"/>
      <c r="I61" s="15"/>
      <c r="J61" s="34" t="s">
        <v>292</v>
      </c>
      <c r="K61" s="15"/>
      <c r="L61" s="16" t="s">
        <v>293</v>
      </c>
      <c r="M61" s="15"/>
      <c r="N61" s="15"/>
      <c r="O61" s="15"/>
      <c r="Q61" s="37" t="s">
        <v>292</v>
      </c>
      <c r="R61" s="18"/>
      <c r="S61" s="29" t="s">
        <v>293</v>
      </c>
      <c r="T61" s="50">
        <v>173.07</v>
      </c>
      <c r="U61" s="67">
        <v>42817</v>
      </c>
      <c r="V61" s="67">
        <v>43181</v>
      </c>
      <c r="W61" s="50">
        <v>0</v>
      </c>
    </row>
    <row r="62" spans="1:25" s="14" customFormat="1" ht="75">
      <c r="A62" s="14" t="s">
        <v>294</v>
      </c>
      <c r="B62" s="15">
        <v>80204250585</v>
      </c>
      <c r="C62" s="17" t="s">
        <v>84</v>
      </c>
      <c r="D62" s="17" t="s">
        <v>295</v>
      </c>
      <c r="E62" s="16" t="s">
        <v>48</v>
      </c>
      <c r="F62" s="17"/>
      <c r="I62" s="15"/>
      <c r="J62" s="34" t="s">
        <v>296</v>
      </c>
      <c r="L62" s="17" t="s">
        <v>297</v>
      </c>
      <c r="N62" s="15"/>
      <c r="Q62" s="37" t="s">
        <v>298</v>
      </c>
      <c r="R62" s="18"/>
      <c r="S62" s="36" t="s">
        <v>299</v>
      </c>
      <c r="T62" s="50">
        <v>4170</v>
      </c>
      <c r="U62" s="67">
        <v>42769</v>
      </c>
      <c r="V62" s="67">
        <v>42916</v>
      </c>
      <c r="W62" s="50">
        <v>4170</v>
      </c>
    </row>
    <row r="63" spans="1:25" s="14" customFormat="1" ht="75">
      <c r="A63" s="14" t="s">
        <v>300</v>
      </c>
      <c r="B63" s="15">
        <v>80204250585</v>
      </c>
      <c r="C63" s="17" t="s">
        <v>84</v>
      </c>
      <c r="D63" s="17" t="s">
        <v>301</v>
      </c>
      <c r="E63" s="17" t="s">
        <v>39</v>
      </c>
      <c r="F63" s="17"/>
      <c r="I63" s="15"/>
      <c r="J63" s="34" t="s">
        <v>302</v>
      </c>
      <c r="L63" s="17" t="s">
        <v>303</v>
      </c>
      <c r="N63" s="15"/>
      <c r="Q63" s="37" t="s">
        <v>302</v>
      </c>
      <c r="R63" s="18"/>
      <c r="S63" s="36" t="s">
        <v>303</v>
      </c>
      <c r="T63" s="50">
        <v>5304</v>
      </c>
      <c r="U63" s="67">
        <v>42841</v>
      </c>
      <c r="V63" s="67">
        <v>43205</v>
      </c>
      <c r="W63" s="50">
        <v>5304</v>
      </c>
    </row>
    <row r="64" spans="1:25" s="1" customFormat="1" ht="60">
      <c r="A64" s="14" t="s">
        <v>304</v>
      </c>
      <c r="B64" s="15">
        <v>80204250585</v>
      </c>
      <c r="C64" s="17" t="s">
        <v>84</v>
      </c>
      <c r="D64" s="17" t="s">
        <v>305</v>
      </c>
      <c r="E64" s="16" t="s">
        <v>48</v>
      </c>
      <c r="F64" s="17"/>
      <c r="G64" s="14"/>
      <c r="H64" s="14"/>
      <c r="I64" s="15"/>
      <c r="J64" s="34" t="s">
        <v>306</v>
      </c>
      <c r="K64" s="14"/>
      <c r="L64" s="17" t="s">
        <v>307</v>
      </c>
      <c r="M64" s="14"/>
      <c r="N64" s="15"/>
      <c r="O64" s="14"/>
      <c r="P64" s="14"/>
      <c r="Q64" s="37" t="s">
        <v>306</v>
      </c>
      <c r="R64" s="18"/>
      <c r="S64" s="36" t="s">
        <v>307</v>
      </c>
      <c r="T64" s="50">
        <v>7490</v>
      </c>
      <c r="U64" s="67">
        <v>43076</v>
      </c>
      <c r="V64" s="67">
        <v>43440</v>
      </c>
      <c r="W64" s="50">
        <v>7505.3525</v>
      </c>
      <c r="X64" s="14"/>
      <c r="Y64" s="14"/>
    </row>
    <row r="65" spans="1:25" s="1" customFormat="1" ht="60">
      <c r="A65" s="14" t="s">
        <v>308</v>
      </c>
      <c r="B65" s="15">
        <v>80204250585</v>
      </c>
      <c r="C65" s="16" t="s">
        <v>84</v>
      </c>
      <c r="D65" s="16" t="s">
        <v>309</v>
      </c>
      <c r="E65" s="16" t="s">
        <v>48</v>
      </c>
      <c r="F65" s="16"/>
      <c r="G65" s="15"/>
      <c r="H65" s="15"/>
      <c r="I65" s="15"/>
      <c r="J65" s="34" t="s">
        <v>310</v>
      </c>
      <c r="K65" s="15"/>
      <c r="L65" s="16" t="s">
        <v>311</v>
      </c>
      <c r="M65" s="15"/>
      <c r="N65" s="15"/>
      <c r="O65" s="15"/>
      <c r="P65" s="15"/>
      <c r="Q65" s="37" t="s">
        <v>310</v>
      </c>
      <c r="R65" s="15"/>
      <c r="S65" s="29" t="s">
        <v>311</v>
      </c>
      <c r="T65" s="50">
        <v>17000</v>
      </c>
      <c r="U65" s="67">
        <v>43160</v>
      </c>
      <c r="V65" s="67">
        <v>43524</v>
      </c>
      <c r="W65" s="50">
        <v>3898.45</v>
      </c>
      <c r="X65" s="14"/>
      <c r="Y65" s="14"/>
    </row>
    <row r="66" spans="1:25" s="1" customFormat="1" ht="60">
      <c r="A66" s="14" t="s">
        <v>312</v>
      </c>
      <c r="B66" s="15">
        <v>80204250585</v>
      </c>
      <c r="C66" s="17" t="s">
        <v>84</v>
      </c>
      <c r="D66" s="17" t="s">
        <v>313</v>
      </c>
      <c r="E66" s="17" t="s">
        <v>39</v>
      </c>
      <c r="F66" s="17"/>
      <c r="G66" s="14"/>
      <c r="H66" s="14"/>
      <c r="I66" s="15"/>
      <c r="J66" s="34" t="s">
        <v>314</v>
      </c>
      <c r="K66" s="15"/>
      <c r="L66" s="16" t="s">
        <v>315</v>
      </c>
      <c r="M66" s="15"/>
      <c r="N66" s="15"/>
      <c r="O66" s="15"/>
      <c r="P66" s="15"/>
      <c r="Q66" s="37" t="s">
        <v>314</v>
      </c>
      <c r="R66" s="15"/>
      <c r="S66" s="29" t="s">
        <v>315</v>
      </c>
      <c r="T66" s="50">
        <v>6768.85</v>
      </c>
      <c r="U66" s="67">
        <v>43146</v>
      </c>
      <c r="V66" s="67">
        <v>43510</v>
      </c>
      <c r="W66" s="50">
        <v>6768.85</v>
      </c>
      <c r="X66" s="14"/>
      <c r="Y66" s="14"/>
    </row>
    <row r="67" spans="1:25" s="1" customFormat="1" ht="105">
      <c r="A67" s="14" t="s">
        <v>316</v>
      </c>
      <c r="B67" s="15">
        <v>80204250585</v>
      </c>
      <c r="C67" s="17" t="s">
        <v>84</v>
      </c>
      <c r="D67" s="17" t="s">
        <v>317</v>
      </c>
      <c r="E67" s="17" t="s">
        <v>51</v>
      </c>
      <c r="F67" s="17"/>
      <c r="G67" s="14"/>
      <c r="H67" s="14"/>
      <c r="I67" s="15"/>
      <c r="J67" s="34" t="s">
        <v>318</v>
      </c>
      <c r="K67" s="14"/>
      <c r="L67" s="17" t="s">
        <v>319</v>
      </c>
      <c r="M67" s="14"/>
      <c r="N67" s="15"/>
      <c r="O67" s="14"/>
      <c r="P67" s="14"/>
      <c r="Q67" s="37" t="s">
        <v>318</v>
      </c>
      <c r="R67" s="18"/>
      <c r="S67" s="36" t="s">
        <v>319</v>
      </c>
      <c r="T67" s="50">
        <v>1928500</v>
      </c>
      <c r="U67" s="67">
        <v>43143</v>
      </c>
      <c r="V67" s="67">
        <v>44238</v>
      </c>
      <c r="W67" s="50">
        <v>117924.58</v>
      </c>
      <c r="X67" s="14"/>
      <c r="Y67" s="14"/>
    </row>
    <row r="68" spans="1:25" s="1" customFormat="1" ht="90">
      <c r="A68" s="14" t="s">
        <v>320</v>
      </c>
      <c r="B68" s="15">
        <v>80204250585</v>
      </c>
      <c r="C68" s="16" t="s">
        <v>84</v>
      </c>
      <c r="D68" s="17" t="s">
        <v>321</v>
      </c>
      <c r="E68" s="17" t="s">
        <v>51</v>
      </c>
      <c r="F68" s="17"/>
      <c r="G68" s="14"/>
      <c r="H68" s="14"/>
      <c r="I68" s="15"/>
      <c r="J68" s="34" t="s">
        <v>322</v>
      </c>
      <c r="K68" s="14"/>
      <c r="L68" s="17" t="s">
        <v>323</v>
      </c>
      <c r="M68" s="14"/>
      <c r="N68" s="15"/>
      <c r="O68" s="14"/>
      <c r="P68" s="14"/>
      <c r="Q68" s="37" t="s">
        <v>322</v>
      </c>
      <c r="R68" s="18"/>
      <c r="S68" s="36" t="s">
        <v>323</v>
      </c>
      <c r="T68" s="50">
        <v>530000</v>
      </c>
      <c r="U68" s="67">
        <v>43221</v>
      </c>
      <c r="V68" s="67">
        <v>43585</v>
      </c>
      <c r="W68" s="50">
        <v>504991.77</v>
      </c>
      <c r="X68" s="14"/>
      <c r="Y68" s="14"/>
    </row>
    <row r="69" spans="1:25" s="1" customFormat="1" ht="90">
      <c r="A69" s="14" t="s">
        <v>324</v>
      </c>
      <c r="B69" s="15">
        <v>80204250585</v>
      </c>
      <c r="C69" s="17" t="s">
        <v>84</v>
      </c>
      <c r="D69" s="17" t="s">
        <v>325</v>
      </c>
      <c r="E69" s="17" t="s">
        <v>48</v>
      </c>
      <c r="F69" s="17"/>
      <c r="G69" s="14"/>
      <c r="H69" s="14"/>
      <c r="I69" s="15"/>
      <c r="J69" s="34" t="s">
        <v>326</v>
      </c>
      <c r="K69" s="14"/>
      <c r="L69" s="17" t="s">
        <v>327</v>
      </c>
      <c r="M69" s="14"/>
      <c r="N69" s="15"/>
      <c r="O69" s="14"/>
      <c r="P69" s="14"/>
      <c r="Q69" s="37" t="s">
        <v>326</v>
      </c>
      <c r="R69" s="18"/>
      <c r="S69" s="36" t="s">
        <v>327</v>
      </c>
      <c r="T69" s="50">
        <v>21897.5</v>
      </c>
      <c r="U69" s="67">
        <v>43191</v>
      </c>
      <c r="V69" s="67">
        <v>43312</v>
      </c>
      <c r="W69" s="50">
        <v>7112.62</v>
      </c>
      <c r="X69" s="14"/>
      <c r="Y69" s="14"/>
    </row>
    <row r="70" spans="1:25" s="1" customFormat="1" ht="120">
      <c r="A70" s="14" t="s">
        <v>328</v>
      </c>
      <c r="B70" s="15">
        <v>80204250585</v>
      </c>
      <c r="C70" s="17" t="s">
        <v>84</v>
      </c>
      <c r="D70" s="17" t="s">
        <v>329</v>
      </c>
      <c r="E70" s="17" t="s">
        <v>43</v>
      </c>
      <c r="F70" s="17"/>
      <c r="G70" s="14"/>
      <c r="H70" s="14"/>
      <c r="I70" s="15"/>
      <c r="J70" s="34" t="s">
        <v>330</v>
      </c>
      <c r="K70" s="14"/>
      <c r="L70" s="17" t="s">
        <v>331</v>
      </c>
      <c r="M70" s="14"/>
      <c r="N70" s="15"/>
      <c r="O70" s="14"/>
      <c r="P70" s="14"/>
      <c r="Q70" s="37" t="s">
        <v>332</v>
      </c>
      <c r="R70" s="18"/>
      <c r="S70" s="36" t="s">
        <v>333</v>
      </c>
      <c r="T70" s="50">
        <v>0</v>
      </c>
      <c r="U70" s="67">
        <v>43449</v>
      </c>
      <c r="V70" s="67">
        <v>44179</v>
      </c>
      <c r="W70" s="50">
        <v>200</v>
      </c>
      <c r="X70" s="14"/>
      <c r="Y70" s="14"/>
    </row>
    <row r="71" spans="1:25" s="1" customFormat="1" ht="90">
      <c r="A71" s="14" t="s">
        <v>334</v>
      </c>
      <c r="B71" s="15">
        <v>80204250585</v>
      </c>
      <c r="C71" s="17" t="s">
        <v>84</v>
      </c>
      <c r="D71" s="17" t="s">
        <v>325</v>
      </c>
      <c r="E71" s="17" t="s">
        <v>48</v>
      </c>
      <c r="F71" s="17"/>
      <c r="G71" s="14"/>
      <c r="H71" s="14"/>
      <c r="I71" s="15"/>
      <c r="J71" s="34" t="s">
        <v>326</v>
      </c>
      <c r="K71" s="14"/>
      <c r="L71" s="17" t="s">
        <v>327</v>
      </c>
      <c r="M71" s="14"/>
      <c r="N71" s="15"/>
      <c r="O71" s="14"/>
      <c r="P71" s="14"/>
      <c r="Q71" s="37" t="s">
        <v>326</v>
      </c>
      <c r="R71" s="18"/>
      <c r="S71" s="36" t="s">
        <v>327</v>
      </c>
      <c r="T71" s="50">
        <v>38096.21</v>
      </c>
      <c r="U71" s="67">
        <v>43313</v>
      </c>
      <c r="V71" s="67">
        <v>43465</v>
      </c>
      <c r="W71" s="50">
        <v>3601.22</v>
      </c>
      <c r="X71" s="14"/>
      <c r="Y71" s="14"/>
    </row>
    <row r="72" spans="1:25" s="1" customFormat="1" ht="90">
      <c r="A72" s="15" t="s">
        <v>335</v>
      </c>
      <c r="B72" s="15">
        <v>80204250585</v>
      </c>
      <c r="C72" s="17" t="s">
        <v>84</v>
      </c>
      <c r="D72" s="16" t="s">
        <v>336</v>
      </c>
      <c r="E72" s="17" t="s">
        <v>43</v>
      </c>
      <c r="F72" s="16"/>
      <c r="G72" s="15"/>
      <c r="H72" s="15"/>
      <c r="I72" s="15"/>
      <c r="J72" s="34" t="s">
        <v>337</v>
      </c>
      <c r="K72" s="15"/>
      <c r="L72" s="16" t="s">
        <v>338</v>
      </c>
      <c r="M72" s="15"/>
      <c r="N72" s="15"/>
      <c r="O72" s="15"/>
      <c r="P72" s="15"/>
      <c r="Q72" s="37" t="s">
        <v>247</v>
      </c>
      <c r="R72" s="18"/>
      <c r="S72" s="36" t="s">
        <v>274</v>
      </c>
      <c r="T72" s="50">
        <v>134433.60000000001</v>
      </c>
      <c r="U72" s="67"/>
      <c r="V72" s="67"/>
      <c r="W72" s="50">
        <v>111087.6</v>
      </c>
      <c r="X72" s="14"/>
      <c r="Y72" s="14"/>
    </row>
    <row r="73" spans="1:25" s="1" customFormat="1" ht="60">
      <c r="A73" s="14" t="s">
        <v>339</v>
      </c>
      <c r="B73" s="15">
        <v>80204250585</v>
      </c>
      <c r="C73" s="17" t="s">
        <v>84</v>
      </c>
      <c r="D73" s="17" t="s">
        <v>340</v>
      </c>
      <c r="E73" s="17" t="s">
        <v>48</v>
      </c>
      <c r="F73" s="17"/>
      <c r="G73" s="14"/>
      <c r="H73" s="14"/>
      <c r="I73" s="15"/>
      <c r="J73" s="34" t="s">
        <v>104</v>
      </c>
      <c r="K73" s="14"/>
      <c r="L73" s="14" t="s">
        <v>105</v>
      </c>
      <c r="M73" s="14"/>
      <c r="N73" s="15"/>
      <c r="O73" s="14"/>
      <c r="P73" s="14"/>
      <c r="Q73" s="37" t="s">
        <v>104</v>
      </c>
      <c r="R73" s="14"/>
      <c r="S73" s="36" t="s">
        <v>105</v>
      </c>
      <c r="T73" s="50">
        <v>3912.48</v>
      </c>
      <c r="U73" s="67"/>
      <c r="V73" s="67"/>
      <c r="W73" s="50">
        <v>0</v>
      </c>
      <c r="X73" s="14"/>
      <c r="Y73" s="14"/>
    </row>
    <row r="74" spans="1:25" s="1" customFormat="1" ht="60">
      <c r="A74" s="14" t="s">
        <v>341</v>
      </c>
      <c r="B74" s="15">
        <v>80204250585</v>
      </c>
      <c r="C74" s="17" t="s">
        <v>84</v>
      </c>
      <c r="D74" s="17" t="s">
        <v>342</v>
      </c>
      <c r="E74" s="17" t="s">
        <v>48</v>
      </c>
      <c r="F74" s="17"/>
      <c r="G74" s="14"/>
      <c r="H74" s="14"/>
      <c r="I74" s="15"/>
      <c r="J74" s="34" t="s">
        <v>343</v>
      </c>
      <c r="K74" s="14"/>
      <c r="L74" s="17" t="s">
        <v>344</v>
      </c>
      <c r="M74" s="14"/>
      <c r="N74" s="15"/>
      <c r="O74" s="14"/>
      <c r="P74" s="14"/>
      <c r="Q74" s="37" t="s">
        <v>343</v>
      </c>
      <c r="R74" s="14"/>
      <c r="S74" s="36" t="s">
        <v>344</v>
      </c>
      <c r="T74" s="50">
        <v>8420</v>
      </c>
      <c r="U74" s="67"/>
      <c r="V74" s="67"/>
      <c r="W74" s="50">
        <v>8420</v>
      </c>
      <c r="X74" s="14"/>
      <c r="Y74" s="14"/>
    </row>
    <row r="75" spans="1:25" s="1" customFormat="1" ht="90">
      <c r="A75" s="14" t="s">
        <v>345</v>
      </c>
      <c r="B75" s="15">
        <v>80204250585</v>
      </c>
      <c r="C75" s="17" t="s">
        <v>84</v>
      </c>
      <c r="D75" s="17" t="s">
        <v>346</v>
      </c>
      <c r="E75" s="17" t="s">
        <v>51</v>
      </c>
      <c r="F75" s="17"/>
      <c r="G75" s="14"/>
      <c r="H75" s="14"/>
      <c r="I75" s="15"/>
      <c r="J75" s="34" t="s">
        <v>104</v>
      </c>
      <c r="K75" s="14"/>
      <c r="L75" s="14" t="s">
        <v>105</v>
      </c>
      <c r="M75" s="14"/>
      <c r="N75" s="15"/>
      <c r="O75" s="14"/>
      <c r="P75" s="14"/>
      <c r="Q75" s="37" t="s">
        <v>104</v>
      </c>
      <c r="R75" s="14"/>
      <c r="S75" s="36" t="s">
        <v>105</v>
      </c>
      <c r="T75" s="50">
        <v>188349.31</v>
      </c>
      <c r="U75" s="67"/>
      <c r="V75" s="67"/>
      <c r="W75" s="50">
        <v>588.72</v>
      </c>
      <c r="X75" s="14"/>
      <c r="Y75" s="14"/>
    </row>
    <row r="76" spans="1:25" s="1" customFormat="1" ht="90">
      <c r="A76" s="14" t="s">
        <v>347</v>
      </c>
      <c r="B76" s="15">
        <v>80204250585</v>
      </c>
      <c r="C76" s="17" t="s">
        <v>84</v>
      </c>
      <c r="D76" s="17" t="s">
        <v>348</v>
      </c>
      <c r="E76" s="17" t="s">
        <v>51</v>
      </c>
      <c r="F76" s="17"/>
      <c r="G76" s="14"/>
      <c r="H76" s="14"/>
      <c r="I76" s="15"/>
      <c r="J76" s="34" t="s">
        <v>349</v>
      </c>
      <c r="K76" s="14"/>
      <c r="L76" s="17" t="s">
        <v>350</v>
      </c>
      <c r="M76" s="14"/>
      <c r="N76" s="15"/>
      <c r="O76" s="14"/>
      <c r="P76" s="14"/>
      <c r="Q76" s="37" t="s">
        <v>349</v>
      </c>
      <c r="R76" s="18"/>
      <c r="S76" s="36" t="s">
        <v>350</v>
      </c>
      <c r="T76" s="50">
        <v>98000</v>
      </c>
      <c r="U76" s="67">
        <v>43617</v>
      </c>
      <c r="V76" s="67">
        <v>44471</v>
      </c>
      <c r="W76" s="50">
        <v>2469.5</v>
      </c>
      <c r="X76" s="14"/>
      <c r="Y76" s="14"/>
    </row>
    <row r="77" spans="1:25" s="1" customFormat="1" ht="90">
      <c r="A77" s="14" t="s">
        <v>351</v>
      </c>
      <c r="B77" s="15">
        <v>80204250585</v>
      </c>
      <c r="C77" s="17" t="s">
        <v>84</v>
      </c>
      <c r="D77" s="17" t="s">
        <v>325</v>
      </c>
      <c r="E77" s="17" t="s">
        <v>48</v>
      </c>
      <c r="F77" s="17"/>
      <c r="G77" s="14"/>
      <c r="H77" s="14"/>
      <c r="I77" s="15"/>
      <c r="J77" s="34" t="s">
        <v>326</v>
      </c>
      <c r="K77" s="14"/>
      <c r="L77" s="17" t="s">
        <v>327</v>
      </c>
      <c r="M77" s="14"/>
      <c r="N77" s="15"/>
      <c r="O77" s="14"/>
      <c r="P77" s="14"/>
      <c r="Q77" s="37" t="s">
        <v>326</v>
      </c>
      <c r="R77" s="18"/>
      <c r="S77" s="36" t="s">
        <v>327</v>
      </c>
      <c r="T77" s="50">
        <v>21246.87</v>
      </c>
      <c r="U77" s="67">
        <v>43556</v>
      </c>
      <c r="V77" s="67">
        <v>43646</v>
      </c>
      <c r="W77" s="50">
        <v>11595.28</v>
      </c>
      <c r="X77" s="14"/>
      <c r="Y77" s="14"/>
    </row>
    <row r="78" spans="1:25" s="1" customFormat="1" ht="180">
      <c r="A78" s="15" t="s">
        <v>352</v>
      </c>
      <c r="B78" s="15">
        <v>80204250585</v>
      </c>
      <c r="C78" s="16" t="s">
        <v>84</v>
      </c>
      <c r="D78" s="16" t="s">
        <v>353</v>
      </c>
      <c r="E78" s="16" t="s">
        <v>36</v>
      </c>
      <c r="F78" s="16"/>
      <c r="G78" s="15"/>
      <c r="H78" s="15"/>
      <c r="I78" s="15"/>
      <c r="J78" s="34" t="s">
        <v>1235</v>
      </c>
      <c r="K78" s="15"/>
      <c r="L78" s="16" t="s">
        <v>1234</v>
      </c>
      <c r="M78" s="15"/>
      <c r="N78" s="15"/>
      <c r="O78" s="15"/>
      <c r="P78" s="15"/>
      <c r="Q78" s="37" t="s">
        <v>354</v>
      </c>
      <c r="R78" s="15"/>
      <c r="S78" s="29" t="s">
        <v>355</v>
      </c>
      <c r="T78" s="50">
        <v>1800000</v>
      </c>
      <c r="U78" s="67">
        <v>43101</v>
      </c>
      <c r="V78" s="67">
        <v>44196</v>
      </c>
      <c r="W78" s="50">
        <v>120460</v>
      </c>
      <c r="X78" s="14"/>
      <c r="Y78" s="14"/>
    </row>
    <row r="79" spans="1:25" s="1" customFormat="1" ht="75">
      <c r="A79" s="15" t="s">
        <v>356</v>
      </c>
      <c r="B79" s="15">
        <v>80204250585</v>
      </c>
      <c r="C79" s="16" t="s">
        <v>84</v>
      </c>
      <c r="D79" s="16" t="s">
        <v>357</v>
      </c>
      <c r="E79" s="16" t="s">
        <v>48</v>
      </c>
      <c r="F79" s="16"/>
      <c r="G79" s="15"/>
      <c r="H79" s="15"/>
      <c r="I79" s="15"/>
      <c r="J79" s="34" t="s">
        <v>358</v>
      </c>
      <c r="K79" s="15"/>
      <c r="L79" s="16" t="s">
        <v>359</v>
      </c>
      <c r="M79" s="15"/>
      <c r="N79" s="15"/>
      <c r="O79" s="15"/>
      <c r="P79" s="15"/>
      <c r="Q79" s="37" t="s">
        <v>358</v>
      </c>
      <c r="R79" s="15"/>
      <c r="S79" s="29" t="s">
        <v>359</v>
      </c>
      <c r="T79" s="50">
        <v>2100</v>
      </c>
      <c r="U79" s="67">
        <v>42940</v>
      </c>
      <c r="V79" s="67">
        <v>42941</v>
      </c>
      <c r="W79" s="50">
        <v>2100</v>
      </c>
      <c r="X79" s="14"/>
      <c r="Y79" s="14"/>
    </row>
    <row r="80" spans="1:25" s="1" customFormat="1" ht="60">
      <c r="A80" s="14" t="s">
        <v>360</v>
      </c>
      <c r="B80" s="15">
        <v>80204250585</v>
      </c>
      <c r="C80" s="16" t="s">
        <v>84</v>
      </c>
      <c r="D80" s="17" t="s">
        <v>361</v>
      </c>
      <c r="E80" s="17" t="s">
        <v>39</v>
      </c>
      <c r="F80" s="17"/>
      <c r="G80" s="14"/>
      <c r="H80" s="14"/>
      <c r="I80" s="14"/>
      <c r="J80" s="34" t="s">
        <v>362</v>
      </c>
      <c r="K80" s="15"/>
      <c r="L80" s="17" t="s">
        <v>363</v>
      </c>
      <c r="M80" s="14"/>
      <c r="N80" s="14"/>
      <c r="O80" s="14"/>
      <c r="P80" s="14"/>
      <c r="Q80" s="37" t="s">
        <v>362</v>
      </c>
      <c r="R80" s="14"/>
      <c r="S80" s="36" t="s">
        <v>363</v>
      </c>
      <c r="T80" s="50">
        <v>15298.3</v>
      </c>
      <c r="U80" s="67">
        <v>43101</v>
      </c>
      <c r="V80" s="67">
        <v>43465</v>
      </c>
      <c r="W80" s="50">
        <v>15298.3</v>
      </c>
      <c r="X80" s="14"/>
      <c r="Y80" s="14"/>
    </row>
    <row r="81" spans="1:25" s="1" customFormat="1" ht="60">
      <c r="A81" s="15" t="s">
        <v>364</v>
      </c>
      <c r="B81" s="15">
        <v>80204250585</v>
      </c>
      <c r="C81" s="16" t="s">
        <v>84</v>
      </c>
      <c r="D81" s="16" t="s">
        <v>365</v>
      </c>
      <c r="E81" s="17" t="s">
        <v>39</v>
      </c>
      <c r="F81" s="16"/>
      <c r="G81" s="15"/>
      <c r="H81" s="15"/>
      <c r="I81" s="15"/>
      <c r="J81" s="34" t="s">
        <v>366</v>
      </c>
      <c r="K81" s="15"/>
      <c r="L81" s="16" t="s">
        <v>367</v>
      </c>
      <c r="M81" s="15"/>
      <c r="N81" s="15"/>
      <c r="O81" s="15"/>
      <c r="P81" s="15"/>
      <c r="Q81" s="37" t="s">
        <v>366</v>
      </c>
      <c r="R81" s="15"/>
      <c r="S81" s="29" t="s">
        <v>367</v>
      </c>
      <c r="T81" s="50">
        <v>36629.43</v>
      </c>
      <c r="U81" s="67">
        <v>43101</v>
      </c>
      <c r="V81" s="67">
        <v>43465</v>
      </c>
      <c r="W81" s="50">
        <v>36629.43</v>
      </c>
      <c r="X81" s="14"/>
      <c r="Y81" s="14"/>
    </row>
    <row r="82" spans="1:25" s="1" customFormat="1" ht="75">
      <c r="A82" s="15" t="s">
        <v>368</v>
      </c>
      <c r="B82" s="15">
        <v>80204250585</v>
      </c>
      <c r="C82" s="16" t="s">
        <v>84</v>
      </c>
      <c r="D82" s="17" t="s">
        <v>369</v>
      </c>
      <c r="E82" s="17" t="s">
        <v>39</v>
      </c>
      <c r="F82" s="17"/>
      <c r="G82" s="14"/>
      <c r="H82" s="14"/>
      <c r="I82" s="14"/>
      <c r="J82" s="34" t="s">
        <v>370</v>
      </c>
      <c r="K82" s="15"/>
      <c r="L82" s="17" t="s">
        <v>371</v>
      </c>
      <c r="M82" s="14"/>
      <c r="N82" s="14"/>
      <c r="O82" s="14"/>
      <c r="P82" s="14"/>
      <c r="Q82" s="37" t="s">
        <v>370</v>
      </c>
      <c r="R82" s="14"/>
      <c r="S82" s="36" t="s">
        <v>371</v>
      </c>
      <c r="T82" s="50">
        <v>63000</v>
      </c>
      <c r="U82" s="67">
        <v>43101</v>
      </c>
      <c r="V82" s="67">
        <v>43465</v>
      </c>
      <c r="W82" s="50">
        <v>63000</v>
      </c>
      <c r="X82" s="14"/>
      <c r="Y82" s="14"/>
    </row>
    <row r="83" spans="1:25" s="1" customFormat="1" ht="75">
      <c r="A83" s="15" t="s">
        <v>372</v>
      </c>
      <c r="B83" s="15">
        <v>80204250585</v>
      </c>
      <c r="C83" s="16" t="s">
        <v>84</v>
      </c>
      <c r="D83" s="16" t="s">
        <v>373</v>
      </c>
      <c r="E83" s="17" t="s">
        <v>39</v>
      </c>
      <c r="F83" s="16"/>
      <c r="G83" s="15"/>
      <c r="H83" s="15"/>
      <c r="I83" s="15"/>
      <c r="J83" s="34" t="s">
        <v>374</v>
      </c>
      <c r="K83" s="15"/>
      <c r="L83" s="16" t="s">
        <v>375</v>
      </c>
      <c r="M83" s="15"/>
      <c r="N83" s="15"/>
      <c r="O83" s="15"/>
      <c r="P83" s="15"/>
      <c r="Q83" s="37" t="s">
        <v>374</v>
      </c>
      <c r="R83" s="15"/>
      <c r="S83" s="29" t="s">
        <v>375</v>
      </c>
      <c r="T83" s="50">
        <v>30000</v>
      </c>
      <c r="U83" s="67">
        <v>43101</v>
      </c>
      <c r="V83" s="67">
        <v>43465</v>
      </c>
      <c r="W83" s="50">
        <v>30000</v>
      </c>
      <c r="X83" s="14"/>
      <c r="Y83" s="14"/>
    </row>
    <row r="84" spans="1:25" s="1" customFormat="1" ht="60">
      <c r="A84" s="14" t="s">
        <v>376</v>
      </c>
      <c r="B84" s="15">
        <v>80204250585</v>
      </c>
      <c r="C84" s="16" t="s">
        <v>84</v>
      </c>
      <c r="D84" s="17" t="s">
        <v>377</v>
      </c>
      <c r="E84" s="17" t="s">
        <v>39</v>
      </c>
      <c r="F84" s="17"/>
      <c r="G84" s="14"/>
      <c r="H84" s="14"/>
      <c r="I84" s="14"/>
      <c r="J84" s="34" t="s">
        <v>101</v>
      </c>
      <c r="K84" s="15"/>
      <c r="L84" s="17" t="s">
        <v>102</v>
      </c>
      <c r="M84" s="14"/>
      <c r="N84" s="14"/>
      <c r="O84" s="14"/>
      <c r="P84" s="14"/>
      <c r="Q84" s="37" t="s">
        <v>101</v>
      </c>
      <c r="R84" s="14"/>
      <c r="S84" s="36" t="s">
        <v>102</v>
      </c>
      <c r="T84" s="50">
        <v>29856</v>
      </c>
      <c r="U84" s="67">
        <v>43101</v>
      </c>
      <c r="V84" s="67">
        <v>43465</v>
      </c>
      <c r="W84" s="50">
        <v>29917.18</v>
      </c>
      <c r="X84" s="14"/>
      <c r="Y84" s="14"/>
    </row>
    <row r="85" spans="1:25" s="1" customFormat="1" ht="90">
      <c r="A85" s="15" t="s">
        <v>378</v>
      </c>
      <c r="B85" s="15">
        <v>80204250585</v>
      </c>
      <c r="C85" s="16" t="s">
        <v>84</v>
      </c>
      <c r="D85" s="16" t="s">
        <v>379</v>
      </c>
      <c r="E85" s="17" t="s">
        <v>39</v>
      </c>
      <c r="F85" s="16"/>
      <c r="G85" s="15"/>
      <c r="H85" s="15"/>
      <c r="I85" s="15"/>
      <c r="J85" s="34"/>
      <c r="K85" s="15"/>
      <c r="L85" s="16" t="s">
        <v>380</v>
      </c>
      <c r="M85" s="15"/>
      <c r="N85" s="15"/>
      <c r="O85" s="15"/>
      <c r="P85" s="15"/>
      <c r="Q85" s="37"/>
      <c r="R85" s="15"/>
      <c r="S85" s="29" t="s">
        <v>380</v>
      </c>
      <c r="T85" s="50">
        <v>11168.44</v>
      </c>
      <c r="U85" s="67">
        <v>43101</v>
      </c>
      <c r="V85" s="67">
        <v>43465</v>
      </c>
      <c r="W85" s="50">
        <v>0</v>
      </c>
      <c r="X85" s="14"/>
      <c r="Y85" s="14"/>
    </row>
    <row r="86" spans="1:25" s="1" customFormat="1" ht="45">
      <c r="A86" s="14" t="s">
        <v>381</v>
      </c>
      <c r="B86" s="15">
        <v>80204250585</v>
      </c>
      <c r="C86" s="16" t="s">
        <v>84</v>
      </c>
      <c r="D86" s="17" t="s">
        <v>382</v>
      </c>
      <c r="E86" s="17" t="s">
        <v>39</v>
      </c>
      <c r="F86" s="17"/>
      <c r="G86" s="14"/>
      <c r="H86" s="14"/>
      <c r="I86" s="14"/>
      <c r="J86" s="34" t="s">
        <v>383</v>
      </c>
      <c r="K86" s="15"/>
      <c r="L86" s="17" t="s">
        <v>384</v>
      </c>
      <c r="M86" s="14"/>
      <c r="N86" s="14"/>
      <c r="O86" s="14"/>
      <c r="P86" s="14"/>
      <c r="Q86" s="37" t="s">
        <v>383</v>
      </c>
      <c r="R86" s="14"/>
      <c r="S86" s="36" t="s">
        <v>384</v>
      </c>
      <c r="T86" s="50">
        <v>18000</v>
      </c>
      <c r="U86" s="67">
        <v>43101</v>
      </c>
      <c r="V86" s="67">
        <v>43465</v>
      </c>
      <c r="W86" s="50">
        <v>11400.82</v>
      </c>
      <c r="X86" s="14"/>
      <c r="Y86" s="14"/>
    </row>
    <row r="87" spans="1:25" s="1" customFormat="1" ht="90">
      <c r="A87" s="15" t="s">
        <v>385</v>
      </c>
      <c r="B87" s="15">
        <v>80204250585</v>
      </c>
      <c r="C87" s="16" t="s">
        <v>84</v>
      </c>
      <c r="D87" s="16" t="s">
        <v>386</v>
      </c>
      <c r="E87" s="17" t="s">
        <v>39</v>
      </c>
      <c r="F87" s="16"/>
      <c r="G87" s="15"/>
      <c r="H87" s="15"/>
      <c r="I87" s="15"/>
      <c r="J87" s="34" t="s">
        <v>387</v>
      </c>
      <c r="K87" s="15"/>
      <c r="L87" s="16" t="s">
        <v>388</v>
      </c>
      <c r="M87" s="15"/>
      <c r="N87" s="15"/>
      <c r="O87" s="15"/>
      <c r="P87" s="15"/>
      <c r="Q87" s="34" t="s">
        <v>387</v>
      </c>
      <c r="R87" s="15"/>
      <c r="S87" s="29" t="s">
        <v>723</v>
      </c>
      <c r="T87" s="50">
        <v>41080</v>
      </c>
      <c r="U87" s="67">
        <v>43101</v>
      </c>
      <c r="V87" s="67">
        <v>43465</v>
      </c>
      <c r="W87" s="50">
        <v>41080</v>
      </c>
      <c r="X87" s="14"/>
      <c r="Y87" s="14"/>
    </row>
    <row r="88" spans="1:25" s="1" customFormat="1" ht="75">
      <c r="A88" s="14" t="s">
        <v>389</v>
      </c>
      <c r="B88" s="15">
        <v>80204250585</v>
      </c>
      <c r="C88" s="16" t="s">
        <v>84</v>
      </c>
      <c r="D88" s="17" t="s">
        <v>390</v>
      </c>
      <c r="E88" s="17" t="s">
        <v>39</v>
      </c>
      <c r="F88" s="17"/>
      <c r="G88" s="14"/>
      <c r="H88" s="14"/>
      <c r="I88" s="14"/>
      <c r="J88" s="34"/>
      <c r="K88" s="14"/>
      <c r="L88" s="17" t="s">
        <v>391</v>
      </c>
      <c r="M88" s="14"/>
      <c r="N88" s="14"/>
      <c r="O88" s="14"/>
      <c r="P88" s="14"/>
      <c r="Q88" s="37"/>
      <c r="R88" s="14"/>
      <c r="S88" s="36" t="s">
        <v>391</v>
      </c>
      <c r="T88" s="50">
        <v>37465.300000000003</v>
      </c>
      <c r="U88" s="67">
        <v>43101</v>
      </c>
      <c r="V88" s="67">
        <v>43465</v>
      </c>
      <c r="W88" s="50">
        <v>28153.78</v>
      </c>
      <c r="X88" s="14"/>
      <c r="Y88" s="14"/>
    </row>
    <row r="89" spans="1:25" s="1" customFormat="1" ht="45">
      <c r="A89" s="15" t="s">
        <v>392</v>
      </c>
      <c r="B89" s="15">
        <v>80204250585</v>
      </c>
      <c r="C89" s="16" t="s">
        <v>84</v>
      </c>
      <c r="D89" s="16" t="s">
        <v>393</v>
      </c>
      <c r="E89" s="17" t="s">
        <v>39</v>
      </c>
      <c r="F89" s="16"/>
      <c r="G89" s="15"/>
      <c r="H89" s="15"/>
      <c r="I89" s="15"/>
      <c r="J89" s="34" t="s">
        <v>394</v>
      </c>
      <c r="K89" s="15"/>
      <c r="L89" s="16" t="s">
        <v>395</v>
      </c>
      <c r="M89" s="15"/>
      <c r="N89" s="15"/>
      <c r="O89" s="15"/>
      <c r="P89" s="15"/>
      <c r="Q89" s="37" t="s">
        <v>394</v>
      </c>
      <c r="R89" s="15"/>
      <c r="S89" s="29" t="s">
        <v>395</v>
      </c>
      <c r="T89" s="50">
        <v>18600</v>
      </c>
      <c r="U89" s="67">
        <v>43101</v>
      </c>
      <c r="V89" s="67">
        <v>43465</v>
      </c>
      <c r="W89" s="50">
        <v>18600</v>
      </c>
      <c r="X89" s="14"/>
      <c r="Y89" s="14"/>
    </row>
    <row r="90" spans="1:25" s="1" customFormat="1" ht="45">
      <c r="A90" s="14" t="s">
        <v>396</v>
      </c>
      <c r="B90" s="15">
        <v>80204250585</v>
      </c>
      <c r="C90" s="16" t="s">
        <v>84</v>
      </c>
      <c r="D90" s="17" t="s">
        <v>397</v>
      </c>
      <c r="E90" s="17" t="s">
        <v>39</v>
      </c>
      <c r="F90" s="17"/>
      <c r="G90" s="14"/>
      <c r="H90" s="14"/>
      <c r="I90" s="14"/>
      <c r="J90" s="34" t="s">
        <v>394</v>
      </c>
      <c r="K90" s="15"/>
      <c r="L90" s="16" t="s">
        <v>395</v>
      </c>
      <c r="M90" s="14"/>
      <c r="N90" s="14"/>
      <c r="O90" s="14"/>
      <c r="P90" s="14"/>
      <c r="Q90" s="37" t="s">
        <v>394</v>
      </c>
      <c r="R90" s="15"/>
      <c r="S90" s="29" t="s">
        <v>395</v>
      </c>
      <c r="T90" s="50">
        <v>13400</v>
      </c>
      <c r="U90" s="67">
        <v>43101</v>
      </c>
      <c r="V90" s="67">
        <v>43465</v>
      </c>
      <c r="W90" s="50">
        <v>13400</v>
      </c>
      <c r="X90" s="14"/>
      <c r="Y90" s="14"/>
    </row>
    <row r="91" spans="1:25" s="1" customFormat="1" ht="120">
      <c r="A91" s="15" t="s">
        <v>398</v>
      </c>
      <c r="B91" s="15">
        <v>80204250585</v>
      </c>
      <c r="C91" s="16" t="s">
        <v>84</v>
      </c>
      <c r="D91" s="16" t="s">
        <v>399</v>
      </c>
      <c r="E91" s="17" t="s">
        <v>39</v>
      </c>
      <c r="F91" s="16"/>
      <c r="G91" s="15"/>
      <c r="H91" s="15"/>
      <c r="I91" s="15"/>
      <c r="J91" s="34"/>
      <c r="K91" s="15"/>
      <c r="L91" s="16" t="s">
        <v>400</v>
      </c>
      <c r="M91" s="15"/>
      <c r="N91" s="15"/>
      <c r="O91" s="15"/>
      <c r="P91" s="15"/>
      <c r="Q91" s="37"/>
      <c r="R91" s="15"/>
      <c r="S91" s="29" t="s">
        <v>400</v>
      </c>
      <c r="T91" s="50">
        <v>7300</v>
      </c>
      <c r="U91" s="67">
        <v>43101</v>
      </c>
      <c r="V91" s="67">
        <v>43465</v>
      </c>
      <c r="W91" s="50">
        <v>3650</v>
      </c>
      <c r="X91" s="14"/>
      <c r="Y91" s="14"/>
    </row>
    <row r="92" spans="1:25" s="1" customFormat="1" ht="45">
      <c r="A92" s="14" t="s">
        <v>401</v>
      </c>
      <c r="B92" s="15">
        <v>80204250585</v>
      </c>
      <c r="C92" s="16" t="s">
        <v>84</v>
      </c>
      <c r="D92" s="17" t="s">
        <v>402</v>
      </c>
      <c r="E92" s="17" t="s">
        <v>39</v>
      </c>
      <c r="F92" s="17"/>
      <c r="G92" s="14"/>
      <c r="H92" s="14"/>
      <c r="I92" s="14"/>
      <c r="J92" s="34"/>
      <c r="K92" s="14"/>
      <c r="L92" s="17" t="s">
        <v>403</v>
      </c>
      <c r="M92" s="14"/>
      <c r="N92" s="14"/>
      <c r="O92" s="14"/>
      <c r="P92" s="14"/>
      <c r="Q92" s="37"/>
      <c r="R92" s="14"/>
      <c r="S92" s="36" t="s">
        <v>403</v>
      </c>
      <c r="T92" s="50">
        <v>14400</v>
      </c>
      <c r="U92" s="67">
        <v>43101</v>
      </c>
      <c r="V92" s="67">
        <v>43465</v>
      </c>
      <c r="W92" s="50">
        <v>13200</v>
      </c>
      <c r="X92" s="14"/>
      <c r="Y92" s="14"/>
    </row>
    <row r="93" spans="1:25" s="1" customFormat="1" ht="75">
      <c r="A93" s="15" t="s">
        <v>404</v>
      </c>
      <c r="B93" s="15">
        <v>80204250585</v>
      </c>
      <c r="C93" s="16" t="s">
        <v>84</v>
      </c>
      <c r="D93" s="16" t="s">
        <v>405</v>
      </c>
      <c r="E93" s="17" t="s">
        <v>39</v>
      </c>
      <c r="F93" s="16"/>
      <c r="G93" s="15"/>
      <c r="H93" s="15"/>
      <c r="I93" s="15"/>
      <c r="J93" s="34" t="s">
        <v>181</v>
      </c>
      <c r="K93" s="15"/>
      <c r="L93" s="16" t="s">
        <v>406</v>
      </c>
      <c r="M93" s="15"/>
      <c r="N93" s="15"/>
      <c r="O93" s="15"/>
      <c r="P93" s="15"/>
      <c r="Q93" s="37" t="s">
        <v>181</v>
      </c>
      <c r="R93" s="15"/>
      <c r="S93" s="16" t="s">
        <v>406</v>
      </c>
      <c r="T93" s="50">
        <v>221885.02</v>
      </c>
      <c r="U93" s="67">
        <v>43101</v>
      </c>
      <c r="V93" s="67">
        <v>43465</v>
      </c>
      <c r="W93" s="50">
        <v>221885.34</v>
      </c>
      <c r="X93" s="14"/>
      <c r="Y93" s="14"/>
    </row>
    <row r="94" spans="1:25" s="1" customFormat="1" ht="165">
      <c r="A94" s="14" t="s">
        <v>407</v>
      </c>
      <c r="B94" s="15">
        <v>80204250585</v>
      </c>
      <c r="C94" s="16" t="s">
        <v>84</v>
      </c>
      <c r="D94" s="17" t="s">
        <v>408</v>
      </c>
      <c r="E94" s="17" t="s">
        <v>39</v>
      </c>
      <c r="F94" s="17"/>
      <c r="G94" s="14"/>
      <c r="H94" s="14"/>
      <c r="I94" s="14"/>
      <c r="J94" s="34" t="s">
        <v>101</v>
      </c>
      <c r="K94" s="15"/>
      <c r="L94" s="17" t="s">
        <v>102</v>
      </c>
      <c r="M94" s="14"/>
      <c r="N94" s="14"/>
      <c r="O94" s="14"/>
      <c r="P94" s="14"/>
      <c r="Q94" s="37" t="s">
        <v>101</v>
      </c>
      <c r="R94" s="14"/>
      <c r="S94" s="36" t="s">
        <v>1426</v>
      </c>
      <c r="T94" s="50">
        <v>283800</v>
      </c>
      <c r="U94" s="67">
        <v>43101</v>
      </c>
      <c r="V94" s="67">
        <v>43465</v>
      </c>
      <c r="W94" s="50">
        <v>287788.61</v>
      </c>
      <c r="X94" s="14"/>
      <c r="Y94" s="14"/>
    </row>
    <row r="95" spans="1:25" s="1" customFormat="1" ht="90">
      <c r="A95" s="15" t="s">
        <v>409</v>
      </c>
      <c r="B95" s="15">
        <v>80204250585</v>
      </c>
      <c r="C95" s="16" t="s">
        <v>84</v>
      </c>
      <c r="D95" s="16" t="s">
        <v>410</v>
      </c>
      <c r="E95" s="16" t="s">
        <v>48</v>
      </c>
      <c r="F95" s="16"/>
      <c r="G95" s="15"/>
      <c r="H95" s="15"/>
      <c r="I95" s="15"/>
      <c r="J95" s="34" t="s">
        <v>411</v>
      </c>
      <c r="K95" s="15"/>
      <c r="L95" s="17" t="s">
        <v>412</v>
      </c>
      <c r="M95" s="15"/>
      <c r="N95" s="15"/>
      <c r="O95" s="15"/>
      <c r="P95" s="15"/>
      <c r="Q95" s="37" t="s">
        <v>411</v>
      </c>
      <c r="R95" s="15"/>
      <c r="S95" s="36" t="s">
        <v>412</v>
      </c>
      <c r="T95" s="50">
        <v>626</v>
      </c>
      <c r="U95" s="67">
        <v>43434</v>
      </c>
      <c r="V95" s="67">
        <v>43084</v>
      </c>
      <c r="W95" s="50">
        <v>626</v>
      </c>
      <c r="X95" s="14"/>
      <c r="Y95" s="14"/>
    </row>
    <row r="96" spans="1:25" s="1" customFormat="1" ht="60">
      <c r="A96" s="14" t="s">
        <v>413</v>
      </c>
      <c r="B96" s="15">
        <v>80204250585</v>
      </c>
      <c r="C96" s="17" t="s">
        <v>84</v>
      </c>
      <c r="D96" s="17" t="s">
        <v>414</v>
      </c>
      <c r="E96" s="16" t="s">
        <v>48</v>
      </c>
      <c r="F96" s="17"/>
      <c r="G96" s="14"/>
      <c r="H96" s="14"/>
      <c r="I96" s="14"/>
      <c r="J96" s="34" t="s">
        <v>415</v>
      </c>
      <c r="K96" s="15"/>
      <c r="L96" s="17" t="s">
        <v>416</v>
      </c>
      <c r="M96" s="14"/>
      <c r="N96" s="14"/>
      <c r="O96" s="14"/>
      <c r="P96" s="14"/>
      <c r="Q96" s="37" t="s">
        <v>415</v>
      </c>
      <c r="R96" s="14"/>
      <c r="S96" s="36" t="s">
        <v>416</v>
      </c>
      <c r="T96" s="50">
        <v>12153.83</v>
      </c>
      <c r="U96" s="67">
        <v>43059</v>
      </c>
      <c r="V96" s="67">
        <v>43131</v>
      </c>
      <c r="W96" s="50">
        <v>15914.84</v>
      </c>
      <c r="X96" s="14"/>
      <c r="Y96" s="14"/>
    </row>
    <row r="97" spans="1:25" s="1" customFormat="1" ht="75">
      <c r="A97" s="15" t="s">
        <v>417</v>
      </c>
      <c r="B97" s="15">
        <v>80204250585</v>
      </c>
      <c r="C97" s="16" t="s">
        <v>84</v>
      </c>
      <c r="D97" s="16" t="s">
        <v>418</v>
      </c>
      <c r="E97" s="16" t="s">
        <v>39</v>
      </c>
      <c r="F97" s="16"/>
      <c r="G97" s="15"/>
      <c r="H97" s="15"/>
      <c r="I97" s="15"/>
      <c r="J97" s="34" t="s">
        <v>411</v>
      </c>
      <c r="K97" s="15"/>
      <c r="L97" s="17" t="s">
        <v>412</v>
      </c>
      <c r="M97" s="15"/>
      <c r="N97" s="15"/>
      <c r="O97" s="15"/>
      <c r="P97" s="15"/>
      <c r="Q97" s="37" t="s">
        <v>411</v>
      </c>
      <c r="R97" s="15"/>
      <c r="S97" s="36" t="s">
        <v>412</v>
      </c>
      <c r="T97" s="50">
        <v>87512</v>
      </c>
      <c r="U97" s="67">
        <v>43088</v>
      </c>
      <c r="V97" s="67">
        <v>44548</v>
      </c>
      <c r="W97" s="50">
        <v>32792</v>
      </c>
      <c r="X97" s="14"/>
      <c r="Y97" s="14"/>
    </row>
    <row r="98" spans="1:25" s="1" customFormat="1" ht="75">
      <c r="A98" s="15" t="s">
        <v>419</v>
      </c>
      <c r="B98" s="15">
        <v>80204250585</v>
      </c>
      <c r="C98" s="16" t="s">
        <v>84</v>
      </c>
      <c r="D98" s="16" t="s">
        <v>420</v>
      </c>
      <c r="E98" s="16" t="s">
        <v>48</v>
      </c>
      <c r="F98" s="16"/>
      <c r="G98" s="15"/>
      <c r="H98" s="15"/>
      <c r="I98" s="15"/>
      <c r="J98" s="34"/>
      <c r="K98" s="15"/>
      <c r="L98" s="16"/>
      <c r="M98" s="15"/>
      <c r="N98" s="15"/>
      <c r="O98" s="15"/>
      <c r="P98" s="15"/>
      <c r="Q98" s="37"/>
      <c r="R98" s="15"/>
      <c r="S98" s="29"/>
      <c r="T98" s="50">
        <v>26300.799999999999</v>
      </c>
      <c r="U98" s="67"/>
      <c r="V98" s="67"/>
      <c r="W98" s="50">
        <v>0</v>
      </c>
      <c r="X98" s="14"/>
      <c r="Y98" s="14"/>
    </row>
    <row r="99" spans="1:25" s="1" customFormat="1" ht="90">
      <c r="A99" s="25" t="s">
        <v>421</v>
      </c>
      <c r="B99" s="15">
        <v>80204250585</v>
      </c>
      <c r="C99" s="16" t="s">
        <v>422</v>
      </c>
      <c r="D99" s="16" t="s">
        <v>423</v>
      </c>
      <c r="E99" s="16" t="s">
        <v>48</v>
      </c>
      <c r="F99" s="16"/>
      <c r="G99" s="14"/>
      <c r="H99" s="15"/>
      <c r="I99" s="15"/>
      <c r="J99" s="34"/>
      <c r="K99" s="15"/>
      <c r="L99" s="16"/>
      <c r="M99" s="15"/>
      <c r="N99" s="14"/>
      <c r="O99" s="15"/>
      <c r="P99" s="15"/>
      <c r="Q99" s="37">
        <v>13014760154</v>
      </c>
      <c r="R99" s="15"/>
      <c r="S99" s="29" t="s">
        <v>424</v>
      </c>
      <c r="T99" s="50">
        <v>24593.663934426229</v>
      </c>
      <c r="U99" s="67">
        <v>43101</v>
      </c>
      <c r="V99" s="67">
        <v>43465</v>
      </c>
      <c r="W99" s="50">
        <v>24593.663934426229</v>
      </c>
      <c r="X99" s="14"/>
      <c r="Y99" s="14"/>
    </row>
    <row r="100" spans="1:25" s="1" customFormat="1" ht="75">
      <c r="A100" s="25" t="s">
        <v>425</v>
      </c>
      <c r="B100" s="15">
        <v>80204250585</v>
      </c>
      <c r="C100" s="16" t="s">
        <v>422</v>
      </c>
      <c r="D100" s="16" t="s">
        <v>426</v>
      </c>
      <c r="E100" s="16" t="s">
        <v>48</v>
      </c>
      <c r="F100" s="16"/>
      <c r="G100" s="14"/>
      <c r="H100" s="15"/>
      <c r="I100" s="15"/>
      <c r="J100" s="34"/>
      <c r="K100" s="15"/>
      <c r="L100" s="16"/>
      <c r="M100" s="15"/>
      <c r="N100" s="14"/>
      <c r="O100" s="15"/>
      <c r="P100" s="15"/>
      <c r="Q100" s="37" t="s">
        <v>1274</v>
      </c>
      <c r="R100" s="15"/>
      <c r="S100" s="29" t="s">
        <v>427</v>
      </c>
      <c r="T100" s="50">
        <v>9158.9016393442635</v>
      </c>
      <c r="U100" s="67">
        <v>43101</v>
      </c>
      <c r="V100" s="67">
        <v>43465</v>
      </c>
      <c r="W100" s="50">
        <v>8395.69</v>
      </c>
      <c r="X100" s="14"/>
      <c r="Y100" s="14"/>
    </row>
    <row r="101" spans="1:25" s="1" customFormat="1" ht="60">
      <c r="A101" s="25" t="s">
        <v>428</v>
      </c>
      <c r="B101" s="15">
        <v>80204250585</v>
      </c>
      <c r="C101" s="16" t="s">
        <v>422</v>
      </c>
      <c r="D101" s="16" t="s">
        <v>429</v>
      </c>
      <c r="E101" s="16" t="s">
        <v>48</v>
      </c>
      <c r="F101" s="16"/>
      <c r="G101" s="14"/>
      <c r="H101" s="15"/>
      <c r="I101" s="15"/>
      <c r="J101" s="34"/>
      <c r="K101" s="15"/>
      <c r="L101" s="16"/>
      <c r="M101" s="15"/>
      <c r="N101" s="14"/>
      <c r="O101" s="15"/>
      <c r="P101" s="15"/>
      <c r="Q101" s="37" t="s">
        <v>453</v>
      </c>
      <c r="R101" s="15"/>
      <c r="S101" s="29" t="s">
        <v>430</v>
      </c>
      <c r="T101" s="50">
        <v>39000</v>
      </c>
      <c r="U101" s="67">
        <v>43101</v>
      </c>
      <c r="V101" s="67">
        <v>43465</v>
      </c>
      <c r="W101" s="50">
        <v>29250</v>
      </c>
      <c r="X101" s="14"/>
      <c r="Y101" s="14"/>
    </row>
    <row r="102" spans="1:25" s="1" customFormat="1" ht="75">
      <c r="A102" s="25" t="s">
        <v>431</v>
      </c>
      <c r="B102" s="15">
        <v>80204250585</v>
      </c>
      <c r="C102" s="16" t="s">
        <v>422</v>
      </c>
      <c r="D102" s="16" t="s">
        <v>432</v>
      </c>
      <c r="E102" s="16" t="s">
        <v>48</v>
      </c>
      <c r="F102" s="16"/>
      <c r="G102" s="14"/>
      <c r="H102" s="15"/>
      <c r="I102" s="15"/>
      <c r="J102" s="34"/>
      <c r="K102" s="15"/>
      <c r="L102" s="16"/>
      <c r="M102" s="15"/>
      <c r="N102" s="14"/>
      <c r="O102" s="15"/>
      <c r="P102" s="15"/>
      <c r="Q102" s="37" t="s">
        <v>1250</v>
      </c>
      <c r="R102" s="15"/>
      <c r="S102" s="29" t="s">
        <v>433</v>
      </c>
      <c r="T102" s="50">
        <v>23200</v>
      </c>
      <c r="U102" s="67">
        <v>43108</v>
      </c>
      <c r="V102" s="67">
        <v>43179</v>
      </c>
      <c r="W102" s="50">
        <v>0</v>
      </c>
      <c r="X102" s="14"/>
      <c r="Y102" s="14"/>
    </row>
    <row r="103" spans="1:25" s="1" customFormat="1" ht="60">
      <c r="A103" s="25" t="s">
        <v>1198</v>
      </c>
      <c r="B103" s="15">
        <v>80204250585</v>
      </c>
      <c r="C103" s="16" t="s">
        <v>422</v>
      </c>
      <c r="D103" s="16" t="s">
        <v>434</v>
      </c>
      <c r="E103" s="16" t="s">
        <v>48</v>
      </c>
      <c r="F103" s="16"/>
      <c r="G103" s="14"/>
      <c r="H103" s="15"/>
      <c r="I103" s="15"/>
      <c r="J103" s="34"/>
      <c r="K103" s="15"/>
      <c r="L103" s="16"/>
      <c r="M103" s="15"/>
      <c r="N103" s="14"/>
      <c r="O103" s="15"/>
      <c r="P103" s="15"/>
      <c r="Q103" s="37" t="s">
        <v>326</v>
      </c>
      <c r="R103" s="15"/>
      <c r="S103" s="29" t="s">
        <v>435</v>
      </c>
      <c r="T103" s="50">
        <v>3380.0000000000005</v>
      </c>
      <c r="U103" s="67">
        <v>43117</v>
      </c>
      <c r="V103" s="67">
        <v>43131</v>
      </c>
      <c r="W103" s="50">
        <v>0</v>
      </c>
      <c r="X103" s="14"/>
      <c r="Y103" s="14"/>
    </row>
    <row r="104" spans="1:25" s="1" customFormat="1" ht="75">
      <c r="A104" s="25" t="s">
        <v>436</v>
      </c>
      <c r="B104" s="15">
        <v>80204250585</v>
      </c>
      <c r="C104" s="16" t="s">
        <v>422</v>
      </c>
      <c r="D104" s="16" t="s">
        <v>437</v>
      </c>
      <c r="E104" s="16" t="s">
        <v>48</v>
      </c>
      <c r="F104" s="16"/>
      <c r="G104" s="14"/>
      <c r="H104" s="15"/>
      <c r="I104" s="15"/>
      <c r="J104" s="34"/>
      <c r="K104" s="15"/>
      <c r="L104" s="16"/>
      <c r="M104" s="15"/>
      <c r="N104" s="14"/>
      <c r="O104" s="15"/>
      <c r="P104" s="15"/>
      <c r="Q104" s="37" t="s">
        <v>415</v>
      </c>
      <c r="R104" s="15"/>
      <c r="S104" s="29" t="s">
        <v>438</v>
      </c>
      <c r="T104" s="50">
        <v>3761.0081967213118</v>
      </c>
      <c r="U104" s="67">
        <v>43117</v>
      </c>
      <c r="V104" s="67">
        <v>43146</v>
      </c>
      <c r="W104" s="50">
        <v>3761.01</v>
      </c>
      <c r="X104" s="14"/>
      <c r="Y104" s="14"/>
    </row>
    <row r="105" spans="1:25" s="1" customFormat="1" ht="30">
      <c r="A105" s="25" t="s">
        <v>1214</v>
      </c>
      <c r="B105" s="15">
        <v>80204250585</v>
      </c>
      <c r="C105" s="16" t="s">
        <v>422</v>
      </c>
      <c r="D105" s="16" t="s">
        <v>439</v>
      </c>
      <c r="E105" s="16" t="s">
        <v>48</v>
      </c>
      <c r="F105" s="16"/>
      <c r="G105" s="14"/>
      <c r="H105" s="15"/>
      <c r="I105" s="15"/>
      <c r="J105" s="34"/>
      <c r="K105" s="15"/>
      <c r="L105" s="16"/>
      <c r="M105" s="15"/>
      <c r="N105" s="14"/>
      <c r="O105" s="15"/>
      <c r="P105" s="15"/>
      <c r="Q105" s="37" t="s">
        <v>1257</v>
      </c>
      <c r="R105" s="15"/>
      <c r="S105" s="29" t="s">
        <v>440</v>
      </c>
      <c r="T105" s="50">
        <v>4089</v>
      </c>
      <c r="U105" s="67">
        <v>43119</v>
      </c>
      <c r="V105" s="67">
        <v>43484</v>
      </c>
      <c r="W105" s="50">
        <v>4089</v>
      </c>
      <c r="X105" s="14"/>
      <c r="Y105" s="14"/>
    </row>
    <row r="106" spans="1:25" s="1" customFormat="1" ht="90">
      <c r="A106" s="39">
        <v>7363339391</v>
      </c>
      <c r="B106" s="15">
        <v>80204250585</v>
      </c>
      <c r="C106" s="16" t="s">
        <v>422</v>
      </c>
      <c r="D106" s="16" t="s">
        <v>441</v>
      </c>
      <c r="E106" s="16" t="s">
        <v>39</v>
      </c>
      <c r="F106" s="16"/>
      <c r="G106" s="14"/>
      <c r="H106" s="15"/>
      <c r="I106" s="15"/>
      <c r="J106" s="34" t="s">
        <v>442</v>
      </c>
      <c r="K106" s="15"/>
      <c r="L106" s="16" t="s">
        <v>443</v>
      </c>
      <c r="M106" s="15"/>
      <c r="N106" s="14"/>
      <c r="O106" s="15"/>
      <c r="P106" s="15"/>
      <c r="Q106" s="37" t="s">
        <v>442</v>
      </c>
      <c r="R106" s="15"/>
      <c r="S106" s="29" t="s">
        <v>443</v>
      </c>
      <c r="T106" s="50">
        <v>56000</v>
      </c>
      <c r="U106" s="67">
        <v>43150</v>
      </c>
      <c r="V106" s="67">
        <v>43514</v>
      </c>
      <c r="W106" s="50">
        <v>42000</v>
      </c>
      <c r="X106" s="14"/>
      <c r="Y106" s="14"/>
    </row>
    <row r="107" spans="1:25" s="1" customFormat="1" ht="75">
      <c r="A107" s="25" t="s">
        <v>444</v>
      </c>
      <c r="B107" s="15">
        <v>80204250585</v>
      </c>
      <c r="C107" s="16" t="s">
        <v>422</v>
      </c>
      <c r="D107" s="16" t="s">
        <v>445</v>
      </c>
      <c r="E107" s="16" t="s">
        <v>39</v>
      </c>
      <c r="F107" s="16"/>
      <c r="G107" s="14"/>
      <c r="H107" s="15"/>
      <c r="I107" s="15"/>
      <c r="J107" s="34" t="s">
        <v>446</v>
      </c>
      <c r="K107" s="15"/>
      <c r="L107" s="16" t="s">
        <v>447</v>
      </c>
      <c r="M107" s="15"/>
      <c r="N107" s="14"/>
      <c r="O107" s="15"/>
      <c r="P107" s="15"/>
      <c r="Q107" s="37" t="s">
        <v>446</v>
      </c>
      <c r="R107" s="15"/>
      <c r="S107" s="29" t="s">
        <v>447</v>
      </c>
      <c r="T107" s="50">
        <v>135000</v>
      </c>
      <c r="U107" s="67">
        <v>43153</v>
      </c>
      <c r="V107" s="67">
        <v>44248</v>
      </c>
      <c r="W107" s="50">
        <v>82500</v>
      </c>
      <c r="X107" s="14"/>
      <c r="Y107" s="14"/>
    </row>
    <row r="108" spans="1:25" s="1" customFormat="1" ht="75">
      <c r="A108" s="25" t="s">
        <v>448</v>
      </c>
      <c r="B108" s="15">
        <v>80204250585</v>
      </c>
      <c r="C108" s="16" t="s">
        <v>422</v>
      </c>
      <c r="D108" s="16" t="s">
        <v>449</v>
      </c>
      <c r="E108" s="16" t="s">
        <v>39</v>
      </c>
      <c r="F108" s="16"/>
      <c r="G108" s="14"/>
      <c r="H108" s="15"/>
      <c r="I108" s="15"/>
      <c r="J108" s="34"/>
      <c r="K108" s="15"/>
      <c r="L108" s="16"/>
      <c r="M108" s="15"/>
      <c r="N108" s="14"/>
      <c r="O108" s="15"/>
      <c r="P108" s="15"/>
      <c r="Q108" s="37" t="s">
        <v>1251</v>
      </c>
      <c r="R108" s="15"/>
      <c r="S108" s="29" t="s">
        <v>450</v>
      </c>
      <c r="T108" s="50">
        <v>7067.9999999999991</v>
      </c>
      <c r="U108" s="67">
        <v>43159</v>
      </c>
      <c r="V108" s="67">
        <v>44254</v>
      </c>
      <c r="W108" s="50">
        <v>7068</v>
      </c>
      <c r="X108" s="14"/>
      <c r="Y108" s="14"/>
    </row>
    <row r="109" spans="1:25" s="1" customFormat="1" ht="45">
      <c r="A109" s="25" t="s">
        <v>451</v>
      </c>
      <c r="B109" s="15">
        <v>80204250585</v>
      </c>
      <c r="C109" s="16" t="s">
        <v>422</v>
      </c>
      <c r="D109" s="16" t="s">
        <v>452</v>
      </c>
      <c r="E109" s="16" t="s">
        <v>39</v>
      </c>
      <c r="F109" s="16"/>
      <c r="G109" s="14"/>
      <c r="H109" s="15"/>
      <c r="I109" s="15"/>
      <c r="J109" s="34" t="s">
        <v>453</v>
      </c>
      <c r="K109" s="15"/>
      <c r="L109" s="16" t="s">
        <v>430</v>
      </c>
      <c r="M109" s="15"/>
      <c r="N109" s="14"/>
      <c r="O109" s="15"/>
      <c r="P109" s="15"/>
      <c r="Q109" s="37" t="s">
        <v>453</v>
      </c>
      <c r="R109" s="15"/>
      <c r="S109" s="29" t="s">
        <v>430</v>
      </c>
      <c r="T109" s="50">
        <v>5625</v>
      </c>
      <c r="U109" s="67">
        <v>43160</v>
      </c>
      <c r="V109" s="67">
        <v>43343</v>
      </c>
      <c r="W109" s="50">
        <v>4687.5</v>
      </c>
      <c r="X109" s="14"/>
      <c r="Y109" s="14"/>
    </row>
    <row r="110" spans="1:25" s="1" customFormat="1" ht="75">
      <c r="A110" s="25" t="s">
        <v>454</v>
      </c>
      <c r="B110" s="15">
        <v>80204250585</v>
      </c>
      <c r="C110" s="16" t="s">
        <v>422</v>
      </c>
      <c r="D110" s="16" t="s">
        <v>455</v>
      </c>
      <c r="E110" s="16" t="s">
        <v>48</v>
      </c>
      <c r="F110" s="16"/>
      <c r="G110" s="14"/>
      <c r="H110" s="15"/>
      <c r="I110" s="15"/>
      <c r="J110" s="34"/>
      <c r="K110" s="15"/>
      <c r="L110" s="16"/>
      <c r="M110" s="15"/>
      <c r="N110" s="14"/>
      <c r="O110" s="15"/>
      <c r="P110" s="15"/>
      <c r="Q110" s="37" t="s">
        <v>456</v>
      </c>
      <c r="R110" s="15"/>
      <c r="S110" s="29" t="s">
        <v>457</v>
      </c>
      <c r="T110" s="50">
        <v>10192</v>
      </c>
      <c r="U110" s="67">
        <v>43172</v>
      </c>
      <c r="V110" s="67">
        <v>43202</v>
      </c>
      <c r="W110" s="50">
        <v>10192</v>
      </c>
      <c r="X110" s="14"/>
      <c r="Y110" s="14"/>
    </row>
    <row r="111" spans="1:25" s="1" customFormat="1" ht="60">
      <c r="A111" s="25" t="s">
        <v>458</v>
      </c>
      <c r="B111" s="15">
        <v>80204250585</v>
      </c>
      <c r="C111" s="16" t="s">
        <v>422</v>
      </c>
      <c r="D111" s="16" t="s">
        <v>459</v>
      </c>
      <c r="E111" s="16" t="s">
        <v>48</v>
      </c>
      <c r="F111" s="16"/>
      <c r="G111" s="14"/>
      <c r="H111" s="15"/>
      <c r="I111" s="15"/>
      <c r="J111" s="34">
        <v>13888401000</v>
      </c>
      <c r="K111" s="15"/>
      <c r="L111" s="16" t="s">
        <v>460</v>
      </c>
      <c r="M111" s="15"/>
      <c r="N111" s="14"/>
      <c r="O111" s="15"/>
      <c r="P111" s="15"/>
      <c r="Q111" s="37">
        <v>13888401000</v>
      </c>
      <c r="R111" s="15"/>
      <c r="S111" s="29" t="s">
        <v>460</v>
      </c>
      <c r="T111" s="50">
        <v>2280</v>
      </c>
      <c r="U111" s="67">
        <v>43200</v>
      </c>
      <c r="V111" s="67">
        <v>43229</v>
      </c>
      <c r="W111" s="50">
        <v>0</v>
      </c>
      <c r="X111" s="14"/>
      <c r="Y111" s="14"/>
    </row>
    <row r="112" spans="1:25" s="1" customFormat="1" ht="60">
      <c r="A112" s="25" t="s">
        <v>461</v>
      </c>
      <c r="B112" s="15">
        <v>80204250585</v>
      </c>
      <c r="C112" s="16" t="s">
        <v>422</v>
      </c>
      <c r="D112" s="16" t="s">
        <v>462</v>
      </c>
      <c r="E112" s="16" t="s">
        <v>38</v>
      </c>
      <c r="F112" s="16"/>
      <c r="G112" s="14"/>
      <c r="H112" s="15"/>
      <c r="I112" s="15"/>
      <c r="J112" s="34"/>
      <c r="K112" s="15"/>
      <c r="L112" s="16"/>
      <c r="M112" s="15"/>
      <c r="N112" s="14"/>
      <c r="O112" s="15"/>
      <c r="P112" s="15"/>
      <c r="Q112" s="37">
        <v>11334081004</v>
      </c>
      <c r="R112" s="15"/>
      <c r="S112" s="29" t="s">
        <v>463</v>
      </c>
      <c r="T112" s="50">
        <v>32262.295081967215</v>
      </c>
      <c r="U112" s="67">
        <v>43221</v>
      </c>
      <c r="V112" s="67">
        <v>43616</v>
      </c>
      <c r="W112" s="50">
        <v>8680</v>
      </c>
      <c r="X112" s="14"/>
      <c r="Y112" s="14"/>
    </row>
    <row r="113" spans="1:25" s="1" customFormat="1" ht="60">
      <c r="A113" s="25" t="s">
        <v>464</v>
      </c>
      <c r="B113" s="15">
        <v>80204250585</v>
      </c>
      <c r="C113" s="16" t="s">
        <v>422</v>
      </c>
      <c r="D113" s="16" t="s">
        <v>462</v>
      </c>
      <c r="E113" s="16" t="s">
        <v>38</v>
      </c>
      <c r="F113" s="16"/>
      <c r="G113" s="14"/>
      <c r="H113" s="15"/>
      <c r="I113" s="15"/>
      <c r="J113" s="34"/>
      <c r="K113" s="15"/>
      <c r="L113" s="16"/>
      <c r="M113" s="15"/>
      <c r="N113" s="14"/>
      <c r="O113" s="15"/>
      <c r="P113" s="15"/>
      <c r="Q113" s="37">
        <v>11168160155</v>
      </c>
      <c r="R113" s="15"/>
      <c r="S113" s="29" t="s">
        <v>465</v>
      </c>
      <c r="T113" s="50">
        <v>8065.5737704918038</v>
      </c>
      <c r="U113" s="67">
        <v>43252</v>
      </c>
      <c r="V113" s="67">
        <v>43616</v>
      </c>
      <c r="W113" s="50">
        <v>2870</v>
      </c>
      <c r="X113" s="14"/>
      <c r="Y113" s="14"/>
    </row>
    <row r="114" spans="1:25" s="1" customFormat="1" ht="60">
      <c r="A114" s="25" t="s">
        <v>466</v>
      </c>
      <c r="B114" s="15">
        <v>80204250585</v>
      </c>
      <c r="C114" s="16" t="s">
        <v>422</v>
      </c>
      <c r="D114" s="16" t="s">
        <v>462</v>
      </c>
      <c r="E114" s="16" t="s">
        <v>38</v>
      </c>
      <c r="F114" s="16"/>
      <c r="G114" s="14"/>
      <c r="H114" s="15"/>
      <c r="I114" s="15"/>
      <c r="J114" s="34"/>
      <c r="K114" s="15"/>
      <c r="L114" s="16"/>
      <c r="M114" s="15"/>
      <c r="N114" s="14"/>
      <c r="O114" s="15"/>
      <c r="P114" s="15"/>
      <c r="Q114" s="37">
        <v>11038191000</v>
      </c>
      <c r="R114" s="15"/>
      <c r="S114" s="29" t="s">
        <v>467</v>
      </c>
      <c r="T114" s="50">
        <v>16131.147540983608</v>
      </c>
      <c r="U114" s="67">
        <v>43252</v>
      </c>
      <c r="V114" s="67">
        <v>43616</v>
      </c>
      <c r="W114" s="50">
        <v>0</v>
      </c>
      <c r="X114" s="14"/>
      <c r="Y114" s="14"/>
    </row>
    <row r="115" spans="1:25" s="1" customFormat="1" ht="60">
      <c r="A115" s="25" t="s">
        <v>468</v>
      </c>
      <c r="B115" s="15">
        <v>80204250585</v>
      </c>
      <c r="C115" s="16" t="s">
        <v>422</v>
      </c>
      <c r="D115" s="16" t="s">
        <v>462</v>
      </c>
      <c r="E115" s="16" t="s">
        <v>38</v>
      </c>
      <c r="F115" s="16"/>
      <c r="G115" s="14"/>
      <c r="H115" s="15"/>
      <c r="I115" s="15"/>
      <c r="J115" s="34"/>
      <c r="K115" s="15"/>
      <c r="L115" s="16"/>
      <c r="M115" s="15"/>
      <c r="N115" s="14"/>
      <c r="O115" s="15"/>
      <c r="P115" s="15"/>
      <c r="Q115" s="37">
        <v>13464671000</v>
      </c>
      <c r="R115" s="15"/>
      <c r="S115" s="29" t="s">
        <v>469</v>
      </c>
      <c r="T115" s="50">
        <v>32262.295081967215</v>
      </c>
      <c r="U115" s="67">
        <v>43252</v>
      </c>
      <c r="V115" s="67">
        <v>43616</v>
      </c>
      <c r="W115" s="50">
        <v>6668</v>
      </c>
      <c r="X115" s="14"/>
      <c r="Y115" s="14"/>
    </row>
    <row r="116" spans="1:25" s="1" customFormat="1" ht="60">
      <c r="A116" s="25" t="s">
        <v>470</v>
      </c>
      <c r="B116" s="15">
        <v>80204250585</v>
      </c>
      <c r="C116" s="16" t="s">
        <v>422</v>
      </c>
      <c r="D116" s="16" t="s">
        <v>462</v>
      </c>
      <c r="E116" s="16" t="s">
        <v>38</v>
      </c>
      <c r="F116" s="16"/>
      <c r="G116" s="14"/>
      <c r="H116" s="15"/>
      <c r="I116" s="15"/>
      <c r="J116" s="34"/>
      <c r="K116" s="15"/>
      <c r="L116" s="16"/>
      <c r="M116" s="15"/>
      <c r="N116" s="14"/>
      <c r="O116" s="15"/>
      <c r="P116" s="15"/>
      <c r="Q116" s="37" t="s">
        <v>1252</v>
      </c>
      <c r="R116" s="15"/>
      <c r="S116" s="29" t="s">
        <v>471</v>
      </c>
      <c r="T116" s="50">
        <v>32262.295081967215</v>
      </c>
      <c r="U116" s="67">
        <v>43252</v>
      </c>
      <c r="V116" s="67">
        <v>43616</v>
      </c>
      <c r="W116" s="50">
        <v>5420</v>
      </c>
      <c r="X116" s="14"/>
      <c r="Y116" s="14"/>
    </row>
    <row r="117" spans="1:25" s="1" customFormat="1" ht="75">
      <c r="A117" s="25" t="s">
        <v>472</v>
      </c>
      <c r="B117" s="15">
        <v>80204250585</v>
      </c>
      <c r="C117" s="16" t="s">
        <v>422</v>
      </c>
      <c r="D117" s="16" t="s">
        <v>473</v>
      </c>
      <c r="E117" s="16" t="s">
        <v>39</v>
      </c>
      <c r="F117" s="16"/>
      <c r="G117" s="14"/>
      <c r="H117" s="15"/>
      <c r="I117" s="15"/>
      <c r="J117" s="34"/>
      <c r="K117" s="15"/>
      <c r="L117" s="16"/>
      <c r="M117" s="15"/>
      <c r="N117" s="14"/>
      <c r="O117" s="15"/>
      <c r="P117" s="15"/>
      <c r="Q117" s="37"/>
      <c r="R117" s="15"/>
      <c r="S117" s="29" t="s">
        <v>474</v>
      </c>
      <c r="T117" s="50">
        <v>671.39</v>
      </c>
      <c r="U117" s="67">
        <v>43313</v>
      </c>
      <c r="V117" s="67">
        <v>43677</v>
      </c>
      <c r="W117" s="50">
        <v>671.39</v>
      </c>
      <c r="X117" s="14"/>
      <c r="Y117" s="14"/>
    </row>
    <row r="118" spans="1:25" s="1" customFormat="1" ht="45">
      <c r="A118" s="25" t="s">
        <v>475</v>
      </c>
      <c r="B118" s="15">
        <v>80204250585</v>
      </c>
      <c r="C118" s="16" t="s">
        <v>422</v>
      </c>
      <c r="D118" s="16" t="s">
        <v>476</v>
      </c>
      <c r="E118" s="16" t="s">
        <v>39</v>
      </c>
      <c r="F118" s="16"/>
      <c r="G118" s="14"/>
      <c r="H118" s="15"/>
      <c r="I118" s="15"/>
      <c r="J118" s="34"/>
      <c r="K118" s="15"/>
      <c r="L118" s="16"/>
      <c r="M118" s="15"/>
      <c r="N118" s="14"/>
      <c r="O118" s="15"/>
      <c r="P118" s="15"/>
      <c r="Q118" s="37"/>
      <c r="R118" s="15"/>
      <c r="S118" s="29" t="s">
        <v>477</v>
      </c>
      <c r="T118" s="50">
        <v>36585.360000000001</v>
      </c>
      <c r="U118" s="67">
        <v>43132</v>
      </c>
      <c r="V118" s="67">
        <v>43861</v>
      </c>
      <c r="W118" s="50">
        <v>27625.99</v>
      </c>
      <c r="X118" s="14"/>
      <c r="Y118" s="14"/>
    </row>
    <row r="119" spans="1:25" s="1" customFormat="1" ht="45">
      <c r="A119" s="25" t="s">
        <v>475</v>
      </c>
      <c r="B119" s="15">
        <v>80204250585</v>
      </c>
      <c r="C119" s="16" t="s">
        <v>422</v>
      </c>
      <c r="D119" s="16" t="s">
        <v>478</v>
      </c>
      <c r="E119" s="16" t="s">
        <v>39</v>
      </c>
      <c r="F119" s="16"/>
      <c r="G119" s="14"/>
      <c r="H119" s="15"/>
      <c r="I119" s="15"/>
      <c r="J119" s="34"/>
      <c r="K119" s="15"/>
      <c r="L119" s="16"/>
      <c r="M119" s="15"/>
      <c r="N119" s="14"/>
      <c r="O119" s="15"/>
      <c r="P119" s="15"/>
      <c r="Q119" s="37"/>
      <c r="R119" s="15"/>
      <c r="S119" s="29" t="s">
        <v>477</v>
      </c>
      <c r="T119" s="50">
        <v>36585.360000000001</v>
      </c>
      <c r="U119" s="67">
        <v>43140</v>
      </c>
      <c r="V119" s="67">
        <v>43868</v>
      </c>
      <c r="W119" s="50">
        <v>27627.82</v>
      </c>
      <c r="X119" s="14"/>
      <c r="Y119" s="14"/>
    </row>
    <row r="120" spans="1:25" s="1" customFormat="1" ht="45">
      <c r="A120" s="25" t="s">
        <v>475</v>
      </c>
      <c r="B120" s="15">
        <v>80204250585</v>
      </c>
      <c r="C120" s="16" t="s">
        <v>422</v>
      </c>
      <c r="D120" s="16" t="s">
        <v>479</v>
      </c>
      <c r="E120" s="16" t="s">
        <v>39</v>
      </c>
      <c r="F120" s="16"/>
      <c r="G120" s="14"/>
      <c r="H120" s="15"/>
      <c r="I120" s="15"/>
      <c r="J120" s="34"/>
      <c r="K120" s="15"/>
      <c r="L120" s="16"/>
      <c r="M120" s="15"/>
      <c r="N120" s="14"/>
      <c r="O120" s="15"/>
      <c r="P120" s="15"/>
      <c r="Q120" s="37"/>
      <c r="R120" s="15"/>
      <c r="S120" s="29" t="s">
        <v>477</v>
      </c>
      <c r="T120" s="50">
        <v>36585.360000000001</v>
      </c>
      <c r="U120" s="67">
        <v>43153</v>
      </c>
      <c r="V120" s="67">
        <v>43882</v>
      </c>
      <c r="W120" s="50">
        <v>27631.27</v>
      </c>
      <c r="X120" s="14"/>
      <c r="Y120" s="14"/>
    </row>
    <row r="121" spans="1:25" s="1" customFormat="1" ht="45">
      <c r="A121" s="25" t="s">
        <v>475</v>
      </c>
      <c r="B121" s="15">
        <v>80204250585</v>
      </c>
      <c r="C121" s="16" t="s">
        <v>422</v>
      </c>
      <c r="D121" s="16" t="s">
        <v>480</v>
      </c>
      <c r="E121" s="16" t="s">
        <v>39</v>
      </c>
      <c r="F121" s="16"/>
      <c r="G121" s="14"/>
      <c r="H121" s="15"/>
      <c r="I121" s="15"/>
      <c r="J121" s="34"/>
      <c r="K121" s="15"/>
      <c r="L121" s="16"/>
      <c r="M121" s="15"/>
      <c r="N121" s="14"/>
      <c r="O121" s="15"/>
      <c r="P121" s="15"/>
      <c r="Q121" s="37"/>
      <c r="R121" s="15"/>
      <c r="S121" s="29" t="s">
        <v>477</v>
      </c>
      <c r="T121" s="50">
        <v>1991.86</v>
      </c>
      <c r="U121" s="67">
        <v>43153</v>
      </c>
      <c r="V121" s="67">
        <v>43882</v>
      </c>
      <c r="W121" s="50">
        <v>27624.46</v>
      </c>
      <c r="X121" s="14"/>
      <c r="Y121" s="14"/>
    </row>
    <row r="122" spans="1:25" s="1" customFormat="1" ht="30">
      <c r="A122" s="25" t="s">
        <v>481</v>
      </c>
      <c r="B122" s="15">
        <v>80204250585</v>
      </c>
      <c r="C122" s="16" t="s">
        <v>84</v>
      </c>
      <c r="D122" s="16" t="s">
        <v>482</v>
      </c>
      <c r="E122" s="16" t="s">
        <v>48</v>
      </c>
      <c r="F122" s="16"/>
      <c r="G122" s="15"/>
      <c r="H122" s="15"/>
      <c r="I122" s="15"/>
      <c r="J122" s="34" t="s">
        <v>104</v>
      </c>
      <c r="K122" s="15"/>
      <c r="L122" s="14" t="s">
        <v>105</v>
      </c>
      <c r="M122" s="15"/>
      <c r="N122" s="15"/>
      <c r="O122" s="15"/>
      <c r="P122" s="15"/>
      <c r="Q122" s="37" t="s">
        <v>104</v>
      </c>
      <c r="R122" s="15"/>
      <c r="S122" s="36" t="s">
        <v>105</v>
      </c>
      <c r="T122" s="50">
        <v>21000</v>
      </c>
      <c r="U122" s="67">
        <v>42826</v>
      </c>
      <c r="V122" s="67">
        <v>43496</v>
      </c>
      <c r="W122" s="50">
        <v>5018.0600000000004</v>
      </c>
      <c r="X122" s="14"/>
      <c r="Y122" s="14"/>
    </row>
    <row r="123" spans="1:25" s="1" customFormat="1" ht="60">
      <c r="A123" s="39">
        <v>7415208737</v>
      </c>
      <c r="B123" s="15">
        <v>80204250585</v>
      </c>
      <c r="C123" s="16" t="s">
        <v>422</v>
      </c>
      <c r="D123" s="16" t="s">
        <v>483</v>
      </c>
      <c r="E123" s="16" t="s">
        <v>51</v>
      </c>
      <c r="F123" s="16"/>
      <c r="G123" s="14"/>
      <c r="H123" s="15"/>
      <c r="I123" s="15"/>
      <c r="J123" s="34"/>
      <c r="K123" s="15"/>
      <c r="L123" s="16"/>
      <c r="M123" s="15"/>
      <c r="N123" s="14"/>
      <c r="O123" s="15"/>
      <c r="P123" s="15"/>
      <c r="Q123" s="37" t="s">
        <v>1028</v>
      </c>
      <c r="R123" s="15"/>
      <c r="S123" s="29" t="s">
        <v>484</v>
      </c>
      <c r="T123" s="50">
        <v>31299</v>
      </c>
      <c r="U123" s="67">
        <v>43214</v>
      </c>
      <c r="V123" s="67"/>
      <c r="W123" s="50">
        <v>31299</v>
      </c>
      <c r="X123" s="14"/>
      <c r="Y123" s="14"/>
    </row>
    <row r="124" spans="1:25" s="1" customFormat="1" ht="60">
      <c r="A124" s="25" t="s">
        <v>485</v>
      </c>
      <c r="B124" s="15">
        <v>80204250585</v>
      </c>
      <c r="C124" s="16" t="s">
        <v>422</v>
      </c>
      <c r="D124" s="16" t="s">
        <v>486</v>
      </c>
      <c r="E124" s="16" t="s">
        <v>51</v>
      </c>
      <c r="F124" s="16"/>
      <c r="G124" s="14"/>
      <c r="H124" s="15"/>
      <c r="I124" s="15"/>
      <c r="J124" s="34"/>
      <c r="K124" s="15"/>
      <c r="L124" s="16"/>
      <c r="M124" s="15"/>
      <c r="N124" s="14"/>
      <c r="O124" s="15"/>
      <c r="P124" s="15"/>
      <c r="Q124" s="37" t="s">
        <v>487</v>
      </c>
      <c r="R124" s="26"/>
      <c r="S124" s="29" t="s">
        <v>488</v>
      </c>
      <c r="T124" s="50">
        <v>24636.9</v>
      </c>
      <c r="U124" s="67">
        <v>43213</v>
      </c>
      <c r="V124" s="67"/>
      <c r="W124" s="50">
        <v>23733.9</v>
      </c>
      <c r="X124" s="14"/>
      <c r="Y124" s="14"/>
    </row>
    <row r="125" spans="1:25" s="1" customFormat="1" ht="60">
      <c r="A125" s="39">
        <v>7415220120</v>
      </c>
      <c r="B125" s="15">
        <v>80204250585</v>
      </c>
      <c r="C125" s="16" t="s">
        <v>422</v>
      </c>
      <c r="D125" s="16" t="s">
        <v>489</v>
      </c>
      <c r="E125" s="16" t="s">
        <v>51</v>
      </c>
      <c r="F125" s="16"/>
      <c r="G125" s="14"/>
      <c r="H125" s="15"/>
      <c r="I125" s="15"/>
      <c r="J125" s="34"/>
      <c r="K125" s="15"/>
      <c r="L125" s="16"/>
      <c r="M125" s="15"/>
      <c r="N125" s="14"/>
      <c r="O125" s="15"/>
      <c r="P125" s="15"/>
      <c r="Q125" s="37" t="s">
        <v>490</v>
      </c>
      <c r="R125" s="15"/>
      <c r="S125" s="29" t="s">
        <v>491</v>
      </c>
      <c r="T125" s="50">
        <v>13799.96</v>
      </c>
      <c r="U125" s="67">
        <v>43185</v>
      </c>
      <c r="V125" s="67"/>
      <c r="W125" s="50">
        <v>13799.96</v>
      </c>
      <c r="X125" s="14"/>
      <c r="Y125" s="14"/>
    </row>
    <row r="126" spans="1:25" s="1" customFormat="1" ht="315">
      <c r="A126" s="25" t="s">
        <v>492</v>
      </c>
      <c r="B126" s="15">
        <v>80204250585</v>
      </c>
      <c r="C126" s="16" t="s">
        <v>422</v>
      </c>
      <c r="D126" s="16" t="s">
        <v>493</v>
      </c>
      <c r="E126" s="16" t="s">
        <v>48</v>
      </c>
      <c r="F126" s="16"/>
      <c r="G126" s="14"/>
      <c r="H126" s="15"/>
      <c r="I126" s="15"/>
      <c r="J126" s="34" t="s">
        <v>494</v>
      </c>
      <c r="K126" s="15"/>
      <c r="L126" s="16" t="s">
        <v>495</v>
      </c>
      <c r="M126" s="15"/>
      <c r="N126" s="14"/>
      <c r="O126" s="15"/>
      <c r="P126" s="15"/>
      <c r="Q126" s="37" t="s">
        <v>243</v>
      </c>
      <c r="R126" s="15"/>
      <c r="S126" s="29" t="s">
        <v>496</v>
      </c>
      <c r="T126" s="50">
        <v>134775</v>
      </c>
      <c r="U126" s="67">
        <v>43229</v>
      </c>
      <c r="V126" s="67"/>
      <c r="W126" s="50">
        <v>0</v>
      </c>
      <c r="X126" s="14"/>
      <c r="Y126" s="14"/>
    </row>
    <row r="127" spans="1:25" s="1" customFormat="1" ht="135">
      <c r="A127" s="25" t="s">
        <v>497</v>
      </c>
      <c r="B127" s="15">
        <v>80204250585</v>
      </c>
      <c r="C127" s="16" t="s">
        <v>422</v>
      </c>
      <c r="D127" s="16" t="s">
        <v>498</v>
      </c>
      <c r="E127" s="16" t="s">
        <v>48</v>
      </c>
      <c r="F127" s="16"/>
      <c r="G127" s="14"/>
      <c r="H127" s="15"/>
      <c r="I127" s="15"/>
      <c r="J127" s="34" t="s">
        <v>1236</v>
      </c>
      <c r="K127" s="15"/>
      <c r="L127" s="16" t="s">
        <v>1237</v>
      </c>
      <c r="M127" s="15"/>
      <c r="N127" s="14"/>
      <c r="O127" s="15"/>
      <c r="P127" s="15"/>
      <c r="Q127" s="37" t="s">
        <v>499</v>
      </c>
      <c r="R127" s="15"/>
      <c r="S127" s="29" t="s">
        <v>500</v>
      </c>
      <c r="T127" s="50">
        <v>51288</v>
      </c>
      <c r="U127" s="67">
        <v>43150</v>
      </c>
      <c r="V127" s="67">
        <v>44245</v>
      </c>
      <c r="W127" s="50">
        <v>61457.336000000003</v>
      </c>
      <c r="X127" s="14"/>
      <c r="Y127" s="14"/>
    </row>
    <row r="128" spans="1:25" s="1" customFormat="1" ht="180">
      <c r="A128" s="25" t="s">
        <v>502</v>
      </c>
      <c r="B128" s="15">
        <v>80204250585</v>
      </c>
      <c r="C128" s="16" t="s">
        <v>422</v>
      </c>
      <c r="D128" s="16" t="s">
        <v>501</v>
      </c>
      <c r="E128" s="16" t="s">
        <v>39</v>
      </c>
      <c r="F128" s="16"/>
      <c r="G128" s="14"/>
      <c r="H128" s="15"/>
      <c r="I128" s="15"/>
      <c r="J128" s="34"/>
      <c r="K128" s="15"/>
      <c r="L128" s="16"/>
      <c r="M128" s="15"/>
      <c r="N128" s="14"/>
      <c r="O128" s="15"/>
      <c r="P128" s="15"/>
      <c r="Q128" s="37" t="s">
        <v>212</v>
      </c>
      <c r="R128" s="15"/>
      <c r="S128" s="29" t="s">
        <v>213</v>
      </c>
      <c r="T128" s="50">
        <v>146915.82</v>
      </c>
      <c r="U128" s="67">
        <v>43191</v>
      </c>
      <c r="V128" s="67">
        <v>43738</v>
      </c>
      <c r="W128" s="50">
        <f>60613.54+8227.74+309.08+483.99</f>
        <v>69634.350000000006</v>
      </c>
      <c r="X128" s="14"/>
      <c r="Y128" s="14"/>
    </row>
    <row r="129" spans="1:25" s="1" customFormat="1" ht="409.5">
      <c r="A129" s="39">
        <v>7326923023</v>
      </c>
      <c r="B129" s="15">
        <v>80204250585</v>
      </c>
      <c r="C129" s="16" t="s">
        <v>422</v>
      </c>
      <c r="D129" s="16" t="s">
        <v>503</v>
      </c>
      <c r="E129" s="16" t="s">
        <v>43</v>
      </c>
      <c r="F129" s="16" t="s">
        <v>1245</v>
      </c>
      <c r="G129" s="14"/>
      <c r="H129" s="15" t="s">
        <v>504</v>
      </c>
      <c r="I129" s="15" t="s">
        <v>505</v>
      </c>
      <c r="J129" s="34" t="s">
        <v>1246</v>
      </c>
      <c r="K129" s="15"/>
      <c r="L129" s="16" t="s">
        <v>1247</v>
      </c>
      <c r="M129" s="15" t="s">
        <v>506</v>
      </c>
      <c r="N129" s="14"/>
      <c r="O129" s="15" t="s">
        <v>507</v>
      </c>
      <c r="P129" s="15" t="s">
        <v>133</v>
      </c>
      <c r="Q129" s="37"/>
      <c r="R129" s="15"/>
      <c r="S129" s="29"/>
      <c r="T129" s="50">
        <v>323775.89</v>
      </c>
      <c r="U129" s="67">
        <v>43432</v>
      </c>
      <c r="V129" s="67">
        <v>43630</v>
      </c>
      <c r="W129" s="50">
        <v>328196</v>
      </c>
      <c r="X129" s="14"/>
      <c r="Y129" s="14"/>
    </row>
    <row r="130" spans="1:25" s="1" customFormat="1" ht="60">
      <c r="A130" s="25" t="s">
        <v>508</v>
      </c>
      <c r="B130" s="15">
        <v>80204250585</v>
      </c>
      <c r="C130" s="16" t="s">
        <v>84</v>
      </c>
      <c r="D130" s="16" t="s">
        <v>509</v>
      </c>
      <c r="E130" s="16" t="s">
        <v>39</v>
      </c>
      <c r="F130" s="16"/>
      <c r="G130" s="14"/>
      <c r="H130" s="15"/>
      <c r="I130" s="15"/>
      <c r="J130" s="34"/>
      <c r="K130" s="15"/>
      <c r="L130" s="16" t="s">
        <v>510</v>
      </c>
      <c r="M130" s="15"/>
      <c r="N130" s="14"/>
      <c r="O130" s="15"/>
      <c r="P130" s="15"/>
      <c r="Q130" s="37"/>
      <c r="R130" s="15"/>
      <c r="S130" s="29" t="s">
        <v>510</v>
      </c>
      <c r="T130" s="50">
        <v>9768</v>
      </c>
      <c r="U130" s="67">
        <v>43160</v>
      </c>
      <c r="V130" s="67">
        <v>44255</v>
      </c>
      <c r="W130" s="50">
        <v>4237.5200000000004</v>
      </c>
      <c r="X130" s="14"/>
      <c r="Y130" s="14"/>
    </row>
    <row r="131" spans="1:25" s="1" customFormat="1" ht="90">
      <c r="A131" s="25" t="s">
        <v>511</v>
      </c>
      <c r="B131" s="15">
        <v>80204250585</v>
      </c>
      <c r="C131" s="16" t="s">
        <v>84</v>
      </c>
      <c r="D131" s="16" t="s">
        <v>512</v>
      </c>
      <c r="E131" s="16" t="s">
        <v>48</v>
      </c>
      <c r="F131" s="16"/>
      <c r="G131" s="14"/>
      <c r="H131" s="15"/>
      <c r="I131" s="15"/>
      <c r="J131" s="34" t="s">
        <v>1211</v>
      </c>
      <c r="K131" s="15"/>
      <c r="L131" s="16" t="s">
        <v>1212</v>
      </c>
      <c r="M131" s="15"/>
      <c r="N131" s="14"/>
      <c r="O131" s="15"/>
      <c r="P131" s="15"/>
      <c r="Q131" s="37" t="s">
        <v>513</v>
      </c>
      <c r="R131" s="15"/>
      <c r="S131" s="29" t="s">
        <v>514</v>
      </c>
      <c r="T131" s="50">
        <v>10400</v>
      </c>
      <c r="U131" s="67"/>
      <c r="V131" s="67"/>
      <c r="W131" s="50">
        <v>10400</v>
      </c>
      <c r="X131" s="14"/>
      <c r="Y131" s="14"/>
    </row>
    <row r="132" spans="1:25" s="1" customFormat="1" ht="210">
      <c r="A132" s="25" t="s">
        <v>515</v>
      </c>
      <c r="B132" s="15">
        <v>80204250585</v>
      </c>
      <c r="C132" s="16" t="s">
        <v>84</v>
      </c>
      <c r="D132" s="16" t="s">
        <v>516</v>
      </c>
      <c r="E132" s="16" t="s">
        <v>43</v>
      </c>
      <c r="F132" s="16"/>
      <c r="G132" s="14"/>
      <c r="H132" s="15"/>
      <c r="I132" s="15"/>
      <c r="J132" s="34" t="s">
        <v>1213</v>
      </c>
      <c r="K132" s="15"/>
      <c r="L132" s="126" t="s">
        <v>1283</v>
      </c>
      <c r="M132" s="15"/>
      <c r="N132" s="14"/>
      <c r="O132" s="15"/>
      <c r="P132" s="15"/>
      <c r="Q132" s="37" t="s">
        <v>517</v>
      </c>
      <c r="R132" s="15"/>
      <c r="S132" s="29" t="s">
        <v>518</v>
      </c>
      <c r="T132" s="50">
        <v>116006.39999999999</v>
      </c>
      <c r="U132" s="67">
        <v>43344</v>
      </c>
      <c r="V132" s="67">
        <v>43677</v>
      </c>
      <c r="W132" s="50">
        <v>162378.75</v>
      </c>
      <c r="X132" s="14"/>
      <c r="Y132" s="14"/>
    </row>
    <row r="133" spans="1:25" s="1" customFormat="1" ht="195">
      <c r="A133" s="15" t="s">
        <v>519</v>
      </c>
      <c r="B133" s="15">
        <v>80204250585</v>
      </c>
      <c r="C133" s="16" t="s">
        <v>84</v>
      </c>
      <c r="D133" s="16" t="s">
        <v>520</v>
      </c>
      <c r="E133" s="16" t="s">
        <v>43</v>
      </c>
      <c r="F133" s="16"/>
      <c r="G133" s="14"/>
      <c r="H133" s="15"/>
      <c r="I133" s="15"/>
      <c r="J133" s="34" t="s">
        <v>1215</v>
      </c>
      <c r="K133" s="15"/>
      <c r="L133" s="16" t="s">
        <v>1216</v>
      </c>
      <c r="M133" s="15"/>
      <c r="N133" s="14"/>
      <c r="O133" s="15"/>
      <c r="P133" s="15"/>
      <c r="Q133" s="37" t="s">
        <v>521</v>
      </c>
      <c r="R133" s="15"/>
      <c r="S133" s="29" t="s">
        <v>522</v>
      </c>
      <c r="T133" s="50">
        <v>25730.1</v>
      </c>
      <c r="U133" s="67">
        <v>43344</v>
      </c>
      <c r="V133" s="67">
        <v>43677</v>
      </c>
      <c r="W133" s="50">
        <v>25860.63</v>
      </c>
      <c r="X133" s="14"/>
      <c r="Y133" s="14"/>
    </row>
    <row r="134" spans="1:25" s="1" customFormat="1" ht="75">
      <c r="A134" s="25" t="s">
        <v>515</v>
      </c>
      <c r="B134" s="15">
        <v>80204250585</v>
      </c>
      <c r="C134" s="16" t="s">
        <v>84</v>
      </c>
      <c r="D134" s="16" t="s">
        <v>523</v>
      </c>
      <c r="E134" s="16" t="s">
        <v>43</v>
      </c>
      <c r="F134" s="16"/>
      <c r="G134" s="14"/>
      <c r="H134" s="15"/>
      <c r="I134" s="15"/>
      <c r="J134" s="34"/>
      <c r="K134" s="15"/>
      <c r="L134" s="16"/>
      <c r="M134" s="15"/>
      <c r="N134" s="15"/>
      <c r="O134" s="15"/>
      <c r="P134" s="15"/>
      <c r="Q134" s="37" t="s">
        <v>517</v>
      </c>
      <c r="R134" s="15"/>
      <c r="S134" s="29" t="s">
        <v>518</v>
      </c>
      <c r="T134" s="50">
        <v>116006.39999999999</v>
      </c>
      <c r="U134" s="67">
        <v>43709</v>
      </c>
      <c r="V134" s="67">
        <v>44043</v>
      </c>
      <c r="W134" s="50">
        <v>30240.21</v>
      </c>
      <c r="X134" s="14"/>
      <c r="Y134" s="14"/>
    </row>
    <row r="135" spans="1:25" s="1" customFormat="1" ht="75">
      <c r="A135" s="15" t="s">
        <v>519</v>
      </c>
      <c r="B135" s="15">
        <v>80204250585</v>
      </c>
      <c r="C135" s="16" t="s">
        <v>84</v>
      </c>
      <c r="D135" s="16" t="s">
        <v>524</v>
      </c>
      <c r="E135" s="16" t="s">
        <v>43</v>
      </c>
      <c r="F135" s="16"/>
      <c r="G135" s="14"/>
      <c r="H135" s="15"/>
      <c r="I135" s="15"/>
      <c r="J135" s="34"/>
      <c r="K135" s="15"/>
      <c r="L135" s="16"/>
      <c r="M135" s="15"/>
      <c r="N135" s="15"/>
      <c r="O135" s="15"/>
      <c r="P135" s="15"/>
      <c r="Q135" s="37" t="s">
        <v>521</v>
      </c>
      <c r="R135" s="15"/>
      <c r="S135" s="29" t="s">
        <v>522</v>
      </c>
      <c r="T135" s="50">
        <v>25730.1</v>
      </c>
      <c r="U135" s="67">
        <v>43709</v>
      </c>
      <c r="V135" s="67">
        <v>44043</v>
      </c>
      <c r="W135" s="50">
        <v>9005.5499999999993</v>
      </c>
      <c r="X135" s="14"/>
      <c r="Y135" s="14"/>
    </row>
    <row r="136" spans="1:25" s="1" customFormat="1" ht="75">
      <c r="A136" s="14" t="s">
        <v>525</v>
      </c>
      <c r="B136" s="15">
        <v>80204250585</v>
      </c>
      <c r="C136" s="16" t="s">
        <v>84</v>
      </c>
      <c r="D136" s="16" t="s">
        <v>526</v>
      </c>
      <c r="E136" s="16" t="s">
        <v>51</v>
      </c>
      <c r="F136" s="16"/>
      <c r="G136" s="14"/>
      <c r="H136" s="15"/>
      <c r="I136" s="15"/>
      <c r="J136" s="34" t="s">
        <v>527</v>
      </c>
      <c r="K136" s="15"/>
      <c r="L136" s="16" t="s">
        <v>528</v>
      </c>
      <c r="M136" s="15"/>
      <c r="N136" s="14"/>
      <c r="O136" s="15"/>
      <c r="P136" s="15"/>
      <c r="Q136" s="37" t="s">
        <v>527</v>
      </c>
      <c r="R136" s="15"/>
      <c r="S136" s="29" t="s">
        <v>528</v>
      </c>
      <c r="T136" s="50">
        <v>7480</v>
      </c>
      <c r="U136" s="67">
        <v>42295</v>
      </c>
      <c r="V136" s="67">
        <v>43396</v>
      </c>
      <c r="W136" s="50">
        <v>6490.11</v>
      </c>
      <c r="X136" s="14"/>
      <c r="Y136" s="14"/>
    </row>
    <row r="137" spans="1:25" s="1" customFormat="1" ht="90">
      <c r="A137" s="39">
        <v>6525654409</v>
      </c>
      <c r="B137" s="15">
        <v>80204250585</v>
      </c>
      <c r="C137" s="16" t="s">
        <v>84</v>
      </c>
      <c r="D137" s="16" t="s">
        <v>529</v>
      </c>
      <c r="E137" s="16" t="s">
        <v>51</v>
      </c>
      <c r="F137" s="16"/>
      <c r="G137" s="14"/>
      <c r="H137" s="15"/>
      <c r="I137" s="15"/>
      <c r="J137" s="34" t="s">
        <v>530</v>
      </c>
      <c r="K137" s="15"/>
      <c r="L137" s="16" t="s">
        <v>531</v>
      </c>
      <c r="M137" s="15"/>
      <c r="N137" s="14"/>
      <c r="O137" s="15"/>
      <c r="P137" s="15"/>
      <c r="Q137" s="37" t="s">
        <v>530</v>
      </c>
      <c r="R137" s="15"/>
      <c r="S137" s="29" t="s">
        <v>531</v>
      </c>
      <c r="T137" s="50">
        <v>1400</v>
      </c>
      <c r="U137" s="67">
        <v>42295</v>
      </c>
      <c r="V137" s="67">
        <v>43406</v>
      </c>
      <c r="W137" s="50">
        <v>1123.78</v>
      </c>
      <c r="X137" s="14"/>
      <c r="Y137" s="14"/>
    </row>
    <row r="138" spans="1:25" s="1" customFormat="1" ht="75">
      <c r="A138" s="25" t="s">
        <v>532</v>
      </c>
      <c r="B138" s="15">
        <v>80204250585</v>
      </c>
      <c r="C138" s="16" t="s">
        <v>84</v>
      </c>
      <c r="D138" s="16" t="s">
        <v>533</v>
      </c>
      <c r="E138" s="16" t="s">
        <v>39</v>
      </c>
      <c r="F138" s="16"/>
      <c r="G138" s="14"/>
      <c r="H138" s="15"/>
      <c r="I138" s="15"/>
      <c r="J138" s="34" t="s">
        <v>1281</v>
      </c>
      <c r="K138" s="15"/>
      <c r="L138" s="16" t="s">
        <v>534</v>
      </c>
      <c r="M138" s="15"/>
      <c r="N138" s="14"/>
      <c r="O138" s="15"/>
      <c r="P138" s="15"/>
      <c r="Q138" s="37" t="s">
        <v>535</v>
      </c>
      <c r="R138" s="15"/>
      <c r="S138" s="29" t="s">
        <v>536</v>
      </c>
      <c r="T138" s="50">
        <v>166000</v>
      </c>
      <c r="U138" s="67">
        <v>43117</v>
      </c>
      <c r="V138" s="67">
        <v>43847</v>
      </c>
      <c r="W138" s="50">
        <v>166000</v>
      </c>
      <c r="X138" s="14"/>
      <c r="Y138" s="14"/>
    </row>
    <row r="139" spans="1:25" s="1" customFormat="1" ht="45">
      <c r="A139" s="25" t="s">
        <v>537</v>
      </c>
      <c r="B139" s="15">
        <v>80204250585</v>
      </c>
      <c r="C139" s="16" t="s">
        <v>84</v>
      </c>
      <c r="D139" s="16" t="s">
        <v>538</v>
      </c>
      <c r="E139" s="16" t="s">
        <v>48</v>
      </c>
      <c r="F139" s="16"/>
      <c r="G139" s="14"/>
      <c r="H139" s="15"/>
      <c r="I139" s="15"/>
      <c r="J139" s="34" t="s">
        <v>535</v>
      </c>
      <c r="K139" s="15"/>
      <c r="L139" s="16" t="s">
        <v>539</v>
      </c>
      <c r="M139" s="15"/>
      <c r="N139" s="14"/>
      <c r="O139" s="15"/>
      <c r="P139" s="15"/>
      <c r="Q139" s="37" t="s">
        <v>535</v>
      </c>
      <c r="R139" s="15"/>
      <c r="S139" s="29" t="s">
        <v>540</v>
      </c>
      <c r="T139" s="50">
        <v>36000</v>
      </c>
      <c r="U139" s="67">
        <v>43084</v>
      </c>
      <c r="V139" s="67">
        <v>43813</v>
      </c>
      <c r="W139" s="50">
        <v>27000</v>
      </c>
      <c r="X139" s="14"/>
      <c r="Y139" s="14"/>
    </row>
    <row r="140" spans="1:25" s="1" customFormat="1" ht="30">
      <c r="A140" s="25" t="s">
        <v>541</v>
      </c>
      <c r="B140" s="15">
        <v>80204250585</v>
      </c>
      <c r="C140" s="16" t="s">
        <v>84</v>
      </c>
      <c r="D140" s="16" t="s">
        <v>542</v>
      </c>
      <c r="E140" s="16" t="s">
        <v>48</v>
      </c>
      <c r="F140" s="16"/>
      <c r="G140" s="14"/>
      <c r="H140" s="15"/>
      <c r="I140" s="15"/>
      <c r="J140" s="34" t="s">
        <v>543</v>
      </c>
      <c r="K140" s="15"/>
      <c r="L140" s="16" t="s">
        <v>544</v>
      </c>
      <c r="M140" s="15"/>
      <c r="N140" s="14"/>
      <c r="O140" s="15"/>
      <c r="P140" s="15"/>
      <c r="Q140" s="37" t="s">
        <v>543</v>
      </c>
      <c r="R140" s="15"/>
      <c r="S140" s="29" t="s">
        <v>544</v>
      </c>
      <c r="T140" s="50">
        <v>2372.46</v>
      </c>
      <c r="U140" s="67"/>
      <c r="V140" s="67"/>
      <c r="W140" s="50">
        <v>2372.4590163934427</v>
      </c>
      <c r="X140" s="14"/>
      <c r="Y140" s="14"/>
    </row>
    <row r="141" spans="1:25" s="1" customFormat="1" ht="60">
      <c r="A141" s="25" t="s">
        <v>545</v>
      </c>
      <c r="B141" s="15">
        <v>80204250585</v>
      </c>
      <c r="C141" s="16" t="s">
        <v>422</v>
      </c>
      <c r="D141" s="16" t="s">
        <v>546</v>
      </c>
      <c r="E141" s="16" t="s">
        <v>48</v>
      </c>
      <c r="F141" s="17"/>
      <c r="G141" s="14"/>
      <c r="H141" s="14"/>
      <c r="I141" s="14"/>
      <c r="J141" s="34"/>
      <c r="K141" s="15"/>
      <c r="L141" s="17"/>
      <c r="M141" s="14"/>
      <c r="N141" s="14"/>
      <c r="O141" s="14"/>
      <c r="P141" s="14"/>
      <c r="Q141" s="37" t="s">
        <v>1249</v>
      </c>
      <c r="R141" s="15"/>
      <c r="S141" s="36" t="s">
        <v>547</v>
      </c>
      <c r="T141" s="50">
        <v>18000</v>
      </c>
      <c r="U141" s="67">
        <v>43250</v>
      </c>
      <c r="V141" s="67">
        <v>43982</v>
      </c>
      <c r="W141" s="50">
        <v>9000</v>
      </c>
      <c r="X141" s="14"/>
      <c r="Y141" s="14"/>
    </row>
    <row r="142" spans="1:25" s="1" customFormat="1" ht="60">
      <c r="A142" s="25" t="s">
        <v>548</v>
      </c>
      <c r="B142" s="15">
        <v>80204250585</v>
      </c>
      <c r="C142" s="16" t="s">
        <v>422</v>
      </c>
      <c r="D142" s="16" t="s">
        <v>549</v>
      </c>
      <c r="E142" s="16" t="s">
        <v>48</v>
      </c>
      <c r="F142" s="17"/>
      <c r="G142" s="14"/>
      <c r="H142" s="14"/>
      <c r="I142" s="14"/>
      <c r="J142" s="34"/>
      <c r="K142" s="15"/>
      <c r="L142" s="17"/>
      <c r="M142" s="14"/>
      <c r="N142" s="14"/>
      <c r="O142" s="14"/>
      <c r="P142" s="14"/>
      <c r="Q142" s="34" t="s">
        <v>181</v>
      </c>
      <c r="R142" s="15"/>
      <c r="S142" s="16" t="s">
        <v>406</v>
      </c>
      <c r="T142" s="50">
        <v>38888.85</v>
      </c>
      <c r="U142" s="67">
        <v>43252</v>
      </c>
      <c r="V142" s="67">
        <v>43982</v>
      </c>
      <c r="W142" s="50">
        <v>19209.669999999998</v>
      </c>
      <c r="X142" s="14"/>
      <c r="Y142" s="14"/>
    </row>
    <row r="143" spans="1:25" s="1" customFormat="1" ht="90">
      <c r="A143" s="39">
        <v>7526689440</v>
      </c>
      <c r="B143" s="15">
        <v>80204250585</v>
      </c>
      <c r="C143" s="16" t="s">
        <v>422</v>
      </c>
      <c r="D143" s="16" t="s">
        <v>550</v>
      </c>
      <c r="E143" s="16" t="s">
        <v>51</v>
      </c>
      <c r="F143" s="16" t="s">
        <v>232</v>
      </c>
      <c r="G143" s="14"/>
      <c r="H143" s="17" t="s">
        <v>233</v>
      </c>
      <c r="I143" s="14"/>
      <c r="J143" s="34"/>
      <c r="K143" s="15"/>
      <c r="L143" s="17"/>
      <c r="M143" s="14" t="s">
        <v>232</v>
      </c>
      <c r="N143" s="14"/>
      <c r="O143" s="14" t="s">
        <v>233</v>
      </c>
      <c r="P143" s="14" t="s">
        <v>234</v>
      </c>
      <c r="Q143" s="37"/>
      <c r="R143" s="15"/>
      <c r="S143" s="36"/>
      <c r="T143" s="50">
        <v>31309.75</v>
      </c>
      <c r="U143" s="67">
        <v>43132</v>
      </c>
      <c r="V143" s="67">
        <v>43496</v>
      </c>
      <c r="W143" s="50">
        <v>31309.75</v>
      </c>
      <c r="X143" s="14"/>
      <c r="Y143" s="14"/>
    </row>
    <row r="144" spans="1:25" s="1" customFormat="1" ht="60">
      <c r="A144" s="25" t="s">
        <v>551</v>
      </c>
      <c r="B144" s="15">
        <v>80204250585</v>
      </c>
      <c r="C144" s="16" t="s">
        <v>422</v>
      </c>
      <c r="D144" s="16" t="s">
        <v>552</v>
      </c>
      <c r="E144" s="16" t="s">
        <v>39</v>
      </c>
      <c r="F144" s="17"/>
      <c r="G144" s="14"/>
      <c r="H144" s="14"/>
      <c r="I144" s="14"/>
      <c r="J144" s="34"/>
      <c r="K144" s="15"/>
      <c r="L144" s="17"/>
      <c r="M144" s="14"/>
      <c r="N144" s="14"/>
      <c r="O144" s="14"/>
      <c r="P144" s="14"/>
      <c r="Q144" s="37" t="s">
        <v>1253</v>
      </c>
      <c r="R144" s="15"/>
      <c r="S144" s="36" t="s">
        <v>553</v>
      </c>
      <c r="T144" s="50">
        <v>18693</v>
      </c>
      <c r="U144" s="67">
        <v>43282</v>
      </c>
      <c r="V144" s="67">
        <v>43646</v>
      </c>
      <c r="W144" s="50">
        <v>18693</v>
      </c>
      <c r="X144" s="14"/>
      <c r="Y144" s="14"/>
    </row>
    <row r="145" spans="1:25" s="1" customFormat="1" ht="45">
      <c r="A145" s="25" t="s">
        <v>554</v>
      </c>
      <c r="B145" s="15">
        <v>80204250585</v>
      </c>
      <c r="C145" s="16" t="s">
        <v>422</v>
      </c>
      <c r="D145" s="16" t="s">
        <v>555</v>
      </c>
      <c r="E145" s="16" t="s">
        <v>39</v>
      </c>
      <c r="F145" s="17"/>
      <c r="G145" s="14"/>
      <c r="H145" s="14"/>
      <c r="I145" s="14"/>
      <c r="J145" s="34"/>
      <c r="K145" s="15"/>
      <c r="L145" s="17"/>
      <c r="M145" s="14"/>
      <c r="N145" s="14"/>
      <c r="O145" s="14"/>
      <c r="P145" s="14"/>
      <c r="Q145" s="37">
        <v>10991370155</v>
      </c>
      <c r="R145" s="15"/>
      <c r="S145" s="36" t="s">
        <v>556</v>
      </c>
      <c r="T145" s="50">
        <v>110000</v>
      </c>
      <c r="U145" s="67">
        <v>43258</v>
      </c>
      <c r="V145" s="67">
        <v>43622</v>
      </c>
      <c r="W145" s="50">
        <v>109549.18</v>
      </c>
      <c r="X145" s="14"/>
      <c r="Y145" s="14"/>
    </row>
    <row r="146" spans="1:25" s="1" customFormat="1" ht="105">
      <c r="A146" s="25" t="s">
        <v>557</v>
      </c>
      <c r="B146" s="15">
        <v>80204250585</v>
      </c>
      <c r="C146" s="16" t="s">
        <v>422</v>
      </c>
      <c r="D146" s="16" t="s">
        <v>558</v>
      </c>
      <c r="E146" s="16" t="s">
        <v>48</v>
      </c>
      <c r="F146" s="17"/>
      <c r="G146" s="14"/>
      <c r="H146" s="14"/>
      <c r="I146" s="14"/>
      <c r="J146" s="34" t="s">
        <v>1254</v>
      </c>
      <c r="K146" s="15"/>
      <c r="L146" s="17" t="s">
        <v>559</v>
      </c>
      <c r="M146" s="14"/>
      <c r="N146" s="14"/>
      <c r="O146" s="14"/>
      <c r="P146" s="14"/>
      <c r="Q146" s="34" t="s">
        <v>1254</v>
      </c>
      <c r="R146" s="15"/>
      <c r="S146" s="36" t="s">
        <v>559</v>
      </c>
      <c r="T146" s="50">
        <v>1173.3599999999999</v>
      </c>
      <c r="U146" s="67">
        <v>43270</v>
      </c>
      <c r="V146" s="67">
        <v>43312</v>
      </c>
      <c r="W146" s="50">
        <v>0</v>
      </c>
      <c r="X146" s="14"/>
      <c r="Y146" s="14"/>
    </row>
    <row r="147" spans="1:25" s="1" customFormat="1" ht="30">
      <c r="A147" s="25" t="s">
        <v>560</v>
      </c>
      <c r="B147" s="15">
        <v>80204250585</v>
      </c>
      <c r="C147" s="16" t="s">
        <v>422</v>
      </c>
      <c r="D147" s="16" t="s">
        <v>561</v>
      </c>
      <c r="E147" s="16" t="s">
        <v>48</v>
      </c>
      <c r="F147" s="17"/>
      <c r="G147" s="14"/>
      <c r="H147" s="14"/>
      <c r="I147" s="14"/>
      <c r="J147" s="34"/>
      <c r="K147" s="15"/>
      <c r="L147" s="17"/>
      <c r="M147" s="14"/>
      <c r="N147" s="14"/>
      <c r="O147" s="14"/>
      <c r="P147" s="14"/>
      <c r="Q147" s="37" t="s">
        <v>562</v>
      </c>
      <c r="R147" s="15"/>
      <c r="S147" s="36" t="s">
        <v>563</v>
      </c>
      <c r="T147" s="50">
        <v>547.95081967213116</v>
      </c>
      <c r="U147" s="67">
        <v>43248</v>
      </c>
      <c r="V147" s="67">
        <v>43465</v>
      </c>
      <c r="W147" s="50">
        <v>0</v>
      </c>
      <c r="X147" s="14"/>
      <c r="Y147" s="14"/>
    </row>
    <row r="148" spans="1:25" s="1" customFormat="1" ht="90">
      <c r="A148" s="25" t="s">
        <v>564</v>
      </c>
      <c r="B148" s="15">
        <v>80204250585</v>
      </c>
      <c r="C148" s="16" t="s">
        <v>422</v>
      </c>
      <c r="D148" s="16" t="s">
        <v>565</v>
      </c>
      <c r="E148" s="16" t="s">
        <v>48</v>
      </c>
      <c r="F148" s="17"/>
      <c r="G148" s="14"/>
      <c r="H148" s="14"/>
      <c r="I148" s="14"/>
      <c r="J148" s="34">
        <v>3533961003</v>
      </c>
      <c r="K148" s="15"/>
      <c r="L148" s="17" t="s">
        <v>435</v>
      </c>
      <c r="M148" s="14"/>
      <c r="N148" s="14"/>
      <c r="O148" s="14"/>
      <c r="P148" s="14"/>
      <c r="Q148" s="37" t="s">
        <v>326</v>
      </c>
      <c r="R148" s="15"/>
      <c r="S148" s="36" t="s">
        <v>435</v>
      </c>
      <c r="T148" s="50">
        <v>9947.67</v>
      </c>
      <c r="U148" s="67">
        <v>43191</v>
      </c>
      <c r="V148" s="67">
        <v>43312</v>
      </c>
      <c r="W148" s="50">
        <v>2283.7199999999998</v>
      </c>
      <c r="X148" s="14"/>
      <c r="Y148" s="14"/>
    </row>
    <row r="149" spans="1:25" s="1" customFormat="1" ht="60">
      <c r="A149" s="25" t="s">
        <v>566</v>
      </c>
      <c r="B149" s="15">
        <v>80204250585</v>
      </c>
      <c r="C149" s="16" t="s">
        <v>422</v>
      </c>
      <c r="D149" s="16" t="s">
        <v>567</v>
      </c>
      <c r="E149" s="16" t="s">
        <v>39</v>
      </c>
      <c r="F149" s="17"/>
      <c r="G149" s="14"/>
      <c r="H149" s="14"/>
      <c r="I149" s="14"/>
      <c r="J149" s="34">
        <v>12086540155</v>
      </c>
      <c r="K149" s="15"/>
      <c r="L149" s="17" t="s">
        <v>568</v>
      </c>
      <c r="M149" s="14"/>
      <c r="N149" s="14"/>
      <c r="O149" s="14"/>
      <c r="P149" s="14"/>
      <c r="Q149" s="37">
        <v>12086540155</v>
      </c>
      <c r="R149" s="15"/>
      <c r="S149" s="36" t="s">
        <v>568</v>
      </c>
      <c r="T149" s="50">
        <v>3989.51</v>
      </c>
      <c r="U149" s="67">
        <v>43206</v>
      </c>
      <c r="V149" s="67">
        <v>43570</v>
      </c>
      <c r="W149" s="50">
        <v>3989.51</v>
      </c>
      <c r="X149" s="14"/>
      <c r="Y149" s="14"/>
    </row>
    <row r="150" spans="1:25" s="1" customFormat="1" ht="75">
      <c r="A150" s="25" t="s">
        <v>569</v>
      </c>
      <c r="B150" s="15">
        <v>80204250585</v>
      </c>
      <c r="C150" s="16" t="s">
        <v>422</v>
      </c>
      <c r="D150" s="16" t="s">
        <v>570</v>
      </c>
      <c r="E150" s="16" t="s">
        <v>48</v>
      </c>
      <c r="F150" s="17"/>
      <c r="G150" s="14"/>
      <c r="H150" s="14"/>
      <c r="I150" s="14"/>
      <c r="J150" s="34"/>
      <c r="K150" s="15"/>
      <c r="L150" s="17"/>
      <c r="M150" s="14"/>
      <c r="N150" s="14"/>
      <c r="O150" s="14"/>
      <c r="P150" s="14"/>
      <c r="Q150" s="37"/>
      <c r="R150" s="15"/>
      <c r="S150" s="36" t="s">
        <v>571</v>
      </c>
      <c r="T150" s="50">
        <v>22500</v>
      </c>
      <c r="U150" s="67">
        <v>43160</v>
      </c>
      <c r="V150" s="67">
        <v>44255</v>
      </c>
      <c r="W150" s="50">
        <v>19160</v>
      </c>
      <c r="X150" s="14"/>
      <c r="Y150" s="14"/>
    </row>
    <row r="151" spans="1:25" s="1" customFormat="1" ht="75">
      <c r="A151" s="25" t="s">
        <v>572</v>
      </c>
      <c r="B151" s="15">
        <v>80204250585</v>
      </c>
      <c r="C151" s="16" t="s">
        <v>422</v>
      </c>
      <c r="D151" s="16" t="s">
        <v>573</v>
      </c>
      <c r="E151" s="16" t="s">
        <v>51</v>
      </c>
      <c r="F151" s="17"/>
      <c r="G151" s="14"/>
      <c r="H151" s="14"/>
      <c r="I151" s="14"/>
      <c r="J151" s="34"/>
      <c r="K151" s="15"/>
      <c r="L151" s="17"/>
      <c r="M151" s="14"/>
      <c r="N151" s="14"/>
      <c r="O151" s="14"/>
      <c r="P151" s="14"/>
      <c r="Q151" s="37" t="s">
        <v>574</v>
      </c>
      <c r="R151" s="15"/>
      <c r="S151" s="36" t="s">
        <v>575</v>
      </c>
      <c r="T151" s="50">
        <v>37205</v>
      </c>
      <c r="U151" s="67">
        <v>43248</v>
      </c>
      <c r="V151" s="67">
        <v>43978</v>
      </c>
      <c r="W151" s="50">
        <v>2885</v>
      </c>
      <c r="X151" s="14"/>
      <c r="Y151" s="14"/>
    </row>
    <row r="152" spans="1:25" s="1" customFormat="1" ht="90">
      <c r="A152" s="25" t="s">
        <v>576</v>
      </c>
      <c r="B152" s="15">
        <v>80204250585</v>
      </c>
      <c r="C152" s="16" t="s">
        <v>422</v>
      </c>
      <c r="D152" s="16" t="s">
        <v>577</v>
      </c>
      <c r="E152" s="16" t="s">
        <v>48</v>
      </c>
      <c r="F152" s="17"/>
      <c r="G152" s="14"/>
      <c r="H152" s="14"/>
      <c r="I152" s="14"/>
      <c r="J152" s="34" t="s">
        <v>1256</v>
      </c>
      <c r="K152" s="15"/>
      <c r="L152" s="17" t="s">
        <v>578</v>
      </c>
      <c r="M152" s="14"/>
      <c r="N152" s="14"/>
      <c r="O152" s="14"/>
      <c r="P152" s="14"/>
      <c r="Q152" s="37" t="s">
        <v>1255</v>
      </c>
      <c r="R152" s="15"/>
      <c r="S152" s="36" t="s">
        <v>579</v>
      </c>
      <c r="T152" s="50">
        <v>6800</v>
      </c>
      <c r="U152" s="67">
        <v>43261</v>
      </c>
      <c r="V152" s="67">
        <v>43297</v>
      </c>
      <c r="W152" s="50">
        <v>6679.51</v>
      </c>
      <c r="X152" s="14"/>
      <c r="Y152" s="14"/>
    </row>
    <row r="153" spans="1:25" s="1" customFormat="1" ht="409.5">
      <c r="A153" s="14" t="s">
        <v>580</v>
      </c>
      <c r="B153" s="15">
        <v>80204250585</v>
      </c>
      <c r="C153" s="16" t="s">
        <v>422</v>
      </c>
      <c r="D153" s="17" t="s">
        <v>581</v>
      </c>
      <c r="E153" s="16" t="s">
        <v>43</v>
      </c>
      <c r="F153" s="17"/>
      <c r="G153" s="14"/>
      <c r="H153" s="14"/>
      <c r="I153" s="14"/>
      <c r="J153" s="34" t="s">
        <v>1243</v>
      </c>
      <c r="K153" s="14"/>
      <c r="L153" s="17" t="s">
        <v>1244</v>
      </c>
      <c r="M153" s="14"/>
      <c r="N153" s="14"/>
      <c r="O153" s="14"/>
      <c r="P153" s="14"/>
      <c r="Q153" s="37" t="s">
        <v>582</v>
      </c>
      <c r="R153" s="14"/>
      <c r="S153" s="36" t="s">
        <v>583</v>
      </c>
      <c r="T153" s="50">
        <v>105758.48</v>
      </c>
      <c r="U153" s="36"/>
      <c r="V153" s="36"/>
      <c r="W153" s="50">
        <v>105758.48</v>
      </c>
      <c r="X153" s="14"/>
      <c r="Y153" s="14"/>
    </row>
    <row r="154" spans="1:25" s="1" customFormat="1" ht="45">
      <c r="A154" s="14" t="s">
        <v>584</v>
      </c>
      <c r="B154" s="15">
        <v>80204250585</v>
      </c>
      <c r="C154" s="17" t="s">
        <v>422</v>
      </c>
      <c r="D154" s="17" t="s">
        <v>585</v>
      </c>
      <c r="E154" s="17" t="s">
        <v>48</v>
      </c>
      <c r="F154" s="17"/>
      <c r="G154" s="14"/>
      <c r="H154" s="14"/>
      <c r="I154" s="14"/>
      <c r="J154" s="34"/>
      <c r="K154" s="14"/>
      <c r="L154" s="17" t="s">
        <v>586</v>
      </c>
      <c r="M154" s="14"/>
      <c r="N154" s="14"/>
      <c r="O154" s="14"/>
      <c r="P154" s="14"/>
      <c r="Q154" s="37"/>
      <c r="R154" s="14"/>
      <c r="S154" s="36" t="s">
        <v>586</v>
      </c>
      <c r="T154" s="50">
        <v>16320</v>
      </c>
      <c r="U154" s="32">
        <v>43255</v>
      </c>
      <c r="V154" s="32">
        <v>43985</v>
      </c>
      <c r="W154" s="50">
        <v>0</v>
      </c>
      <c r="X154" s="14"/>
      <c r="Y154" s="14"/>
    </row>
    <row r="155" spans="1:25" s="1" customFormat="1" ht="90">
      <c r="A155" s="14" t="s">
        <v>1452</v>
      </c>
      <c r="B155" s="15">
        <v>80204250585</v>
      </c>
      <c r="C155" s="17" t="s">
        <v>422</v>
      </c>
      <c r="D155" s="17" t="s">
        <v>1453</v>
      </c>
      <c r="E155" s="17" t="s">
        <v>48</v>
      </c>
      <c r="F155" s="17"/>
      <c r="G155" s="14"/>
      <c r="H155" s="14"/>
      <c r="I155" s="14"/>
      <c r="J155" s="37" t="s">
        <v>247</v>
      </c>
      <c r="K155" s="14"/>
      <c r="L155" s="17" t="s">
        <v>274</v>
      </c>
      <c r="M155" s="14"/>
      <c r="N155" s="14"/>
      <c r="O155" s="14"/>
      <c r="P155" s="14"/>
      <c r="Q155" s="37" t="s">
        <v>247</v>
      </c>
      <c r="R155" s="14"/>
      <c r="S155" s="36" t="s">
        <v>274</v>
      </c>
      <c r="T155" s="50">
        <v>39912</v>
      </c>
      <c r="U155" s="32">
        <v>43369</v>
      </c>
      <c r="V155" s="32">
        <v>45194</v>
      </c>
      <c r="W155" s="50">
        <v>39912</v>
      </c>
      <c r="X155" s="14"/>
      <c r="Y155" s="14"/>
    </row>
    <row r="156" spans="1:25" s="1" customFormat="1" ht="75">
      <c r="A156" s="14" t="s">
        <v>587</v>
      </c>
      <c r="B156" s="15">
        <v>80204250585</v>
      </c>
      <c r="C156" s="17" t="s">
        <v>422</v>
      </c>
      <c r="D156" s="17" t="s">
        <v>588</v>
      </c>
      <c r="E156" s="17" t="s">
        <v>48</v>
      </c>
      <c r="F156" s="17"/>
      <c r="G156" s="14"/>
      <c r="H156" s="14"/>
      <c r="I156" s="14"/>
      <c r="J156" s="37" t="s">
        <v>247</v>
      </c>
      <c r="K156" s="14"/>
      <c r="L156" s="17" t="s">
        <v>274</v>
      </c>
      <c r="M156" s="14"/>
      <c r="N156" s="14"/>
      <c r="O156" s="14"/>
      <c r="P156" s="14"/>
      <c r="Q156" s="37" t="s">
        <v>247</v>
      </c>
      <c r="R156" s="14"/>
      <c r="S156" s="36" t="s">
        <v>274</v>
      </c>
      <c r="T156" s="50">
        <v>25569</v>
      </c>
      <c r="U156" s="32">
        <v>43369</v>
      </c>
      <c r="V156" s="32">
        <v>45194</v>
      </c>
      <c r="W156" s="50">
        <v>25569</v>
      </c>
      <c r="X156" s="14"/>
      <c r="Y156" s="14"/>
    </row>
    <row r="157" spans="1:25" s="1" customFormat="1" ht="105">
      <c r="A157" s="14" t="s">
        <v>589</v>
      </c>
      <c r="B157" s="15">
        <v>80204250585</v>
      </c>
      <c r="C157" s="17" t="s">
        <v>422</v>
      </c>
      <c r="D157" s="17" t="s">
        <v>590</v>
      </c>
      <c r="E157" s="17" t="s">
        <v>51</v>
      </c>
      <c r="F157" s="17"/>
      <c r="G157" s="14"/>
      <c r="H157" s="14"/>
      <c r="I157" s="14"/>
      <c r="J157" s="37" t="s">
        <v>247</v>
      </c>
      <c r="K157" s="14"/>
      <c r="L157" s="17" t="s">
        <v>274</v>
      </c>
      <c r="M157" s="14"/>
      <c r="N157" s="14"/>
      <c r="O157" s="14"/>
      <c r="P157" s="14"/>
      <c r="Q157" s="37" t="s">
        <v>247</v>
      </c>
      <c r="R157" s="14"/>
      <c r="S157" s="36" t="s">
        <v>274</v>
      </c>
      <c r="T157" s="50">
        <v>7776</v>
      </c>
      <c r="U157" s="67">
        <v>43262</v>
      </c>
      <c r="V157" s="36"/>
      <c r="W157" s="50">
        <v>7776</v>
      </c>
      <c r="X157" s="14"/>
      <c r="Y157" s="14"/>
    </row>
    <row r="158" spans="1:25" s="1" customFormat="1" ht="150">
      <c r="A158" s="14" t="s">
        <v>591</v>
      </c>
      <c r="B158" s="15">
        <v>80204250585</v>
      </c>
      <c r="C158" s="17" t="s">
        <v>422</v>
      </c>
      <c r="D158" s="17" t="s">
        <v>592</v>
      </c>
      <c r="E158" s="17" t="s">
        <v>51</v>
      </c>
      <c r="F158" s="17"/>
      <c r="G158" s="14"/>
      <c r="H158" s="14"/>
      <c r="I158" s="14"/>
      <c r="J158" s="34">
        <v>12878470157</v>
      </c>
      <c r="K158" s="14"/>
      <c r="L158" s="17" t="s">
        <v>176</v>
      </c>
      <c r="M158" s="14"/>
      <c r="N158" s="14"/>
      <c r="O158" s="14"/>
      <c r="P158" s="14"/>
      <c r="Q158" s="37">
        <v>12878470157</v>
      </c>
      <c r="R158" s="14"/>
      <c r="S158" s="36" t="s">
        <v>593</v>
      </c>
      <c r="T158" s="50">
        <v>37965.65</v>
      </c>
      <c r="U158" s="67">
        <v>43178</v>
      </c>
      <c r="V158" s="36"/>
      <c r="W158" s="50">
        <v>37965.65</v>
      </c>
      <c r="X158" s="14"/>
      <c r="Y158" s="14"/>
    </row>
    <row r="159" spans="1:25" s="1" customFormat="1" ht="45">
      <c r="A159" s="14" t="s">
        <v>594</v>
      </c>
      <c r="B159" s="15">
        <v>80204250585</v>
      </c>
      <c r="C159" s="17" t="s">
        <v>422</v>
      </c>
      <c r="D159" s="17" t="s">
        <v>595</v>
      </c>
      <c r="E159" s="17" t="s">
        <v>48</v>
      </c>
      <c r="F159" s="17"/>
      <c r="G159" s="14"/>
      <c r="H159" s="15"/>
      <c r="I159" s="14"/>
      <c r="J159" s="34" t="s">
        <v>596</v>
      </c>
      <c r="K159" s="14"/>
      <c r="L159" s="17" t="s">
        <v>597</v>
      </c>
      <c r="M159" s="14"/>
      <c r="N159" s="14"/>
      <c r="O159" s="14"/>
      <c r="P159" s="14"/>
      <c r="Q159" s="37" t="s">
        <v>596</v>
      </c>
      <c r="R159" s="14"/>
      <c r="S159" s="36" t="s">
        <v>598</v>
      </c>
      <c r="T159" s="50">
        <v>2811.32</v>
      </c>
      <c r="U159" s="67">
        <v>43175</v>
      </c>
      <c r="V159" s="36"/>
      <c r="W159" s="50">
        <v>2881.32</v>
      </c>
      <c r="X159" s="14"/>
      <c r="Y159" s="14"/>
    </row>
    <row r="160" spans="1:25" s="1" customFormat="1" ht="75">
      <c r="A160" s="25" t="s">
        <v>599</v>
      </c>
      <c r="B160" s="15">
        <v>80204250585</v>
      </c>
      <c r="C160" s="16" t="s">
        <v>422</v>
      </c>
      <c r="D160" s="16" t="s">
        <v>600</v>
      </c>
      <c r="E160" s="17" t="s">
        <v>48</v>
      </c>
      <c r="F160" s="16"/>
      <c r="G160" s="14"/>
      <c r="H160" s="15"/>
      <c r="I160" s="15"/>
      <c r="J160" s="34" t="s">
        <v>1193</v>
      </c>
      <c r="K160" s="14"/>
      <c r="L160" s="17" t="s">
        <v>1194</v>
      </c>
      <c r="M160" s="15"/>
      <c r="N160" s="14"/>
      <c r="O160" s="15"/>
      <c r="P160" s="15"/>
      <c r="Q160" s="37" t="s">
        <v>1193</v>
      </c>
      <c r="R160" s="15"/>
      <c r="S160" s="19" t="s">
        <v>1194</v>
      </c>
      <c r="T160" s="50">
        <v>300</v>
      </c>
      <c r="U160" s="67">
        <v>43276</v>
      </c>
      <c r="V160" s="67">
        <v>43465</v>
      </c>
      <c r="W160" s="50">
        <v>366</v>
      </c>
      <c r="X160" s="14"/>
      <c r="Y160" s="14"/>
    </row>
    <row r="161" spans="1:25" s="1" customFormat="1" ht="60">
      <c r="A161" s="25" t="s">
        <v>266</v>
      </c>
      <c r="B161" s="15">
        <v>80204250585</v>
      </c>
      <c r="C161" s="16" t="s">
        <v>422</v>
      </c>
      <c r="D161" s="16" t="s">
        <v>601</v>
      </c>
      <c r="E161" s="17" t="s">
        <v>48</v>
      </c>
      <c r="F161" s="16"/>
      <c r="G161" s="14"/>
      <c r="H161" s="15"/>
      <c r="I161" s="15"/>
      <c r="J161" s="34" t="s">
        <v>1254</v>
      </c>
      <c r="K161" s="15"/>
      <c r="L161" s="16" t="s">
        <v>559</v>
      </c>
      <c r="M161" s="15"/>
      <c r="N161" s="14"/>
      <c r="O161" s="15"/>
      <c r="P161" s="15"/>
      <c r="Q161" s="34" t="s">
        <v>1254</v>
      </c>
      <c r="R161" s="15"/>
      <c r="S161" s="29" t="s">
        <v>559</v>
      </c>
      <c r="T161" s="50">
        <v>4041.09</v>
      </c>
      <c r="U161" s="67">
        <v>43342</v>
      </c>
      <c r="V161" s="67">
        <v>43342</v>
      </c>
      <c r="W161" s="50">
        <v>0</v>
      </c>
      <c r="X161" s="14"/>
      <c r="Y161" s="14"/>
    </row>
    <row r="162" spans="1:25" s="1" customFormat="1" ht="75">
      <c r="A162" s="25" t="s">
        <v>266</v>
      </c>
      <c r="B162" s="15">
        <v>80204250585</v>
      </c>
      <c r="C162" s="16" t="s">
        <v>422</v>
      </c>
      <c r="D162" s="16" t="s">
        <v>602</v>
      </c>
      <c r="E162" s="17" t="s">
        <v>48</v>
      </c>
      <c r="F162" s="16"/>
      <c r="G162" s="14"/>
      <c r="H162" s="15"/>
      <c r="I162" s="15"/>
      <c r="J162" s="34" t="s">
        <v>1254</v>
      </c>
      <c r="K162" s="15"/>
      <c r="L162" s="16" t="s">
        <v>559</v>
      </c>
      <c r="M162" s="15"/>
      <c r="N162" s="14"/>
      <c r="O162" s="15"/>
      <c r="P162" s="15"/>
      <c r="Q162" s="34" t="s">
        <v>1254</v>
      </c>
      <c r="R162" s="15"/>
      <c r="S162" s="29" t="s">
        <v>559</v>
      </c>
      <c r="T162" s="50">
        <v>5262.41</v>
      </c>
      <c r="U162" s="67">
        <v>43342</v>
      </c>
      <c r="V162" s="67">
        <v>43342</v>
      </c>
      <c r="W162" s="50">
        <v>0</v>
      </c>
      <c r="X162" s="14"/>
      <c r="Y162" s="14"/>
    </row>
    <row r="163" spans="1:25" s="1" customFormat="1" ht="75">
      <c r="A163" s="25" t="s">
        <v>266</v>
      </c>
      <c r="B163" s="15">
        <v>80204250585</v>
      </c>
      <c r="C163" s="16" t="s">
        <v>422</v>
      </c>
      <c r="D163" s="16" t="s">
        <v>603</v>
      </c>
      <c r="E163" s="17" t="s">
        <v>48</v>
      </c>
      <c r="F163" s="16"/>
      <c r="G163" s="14"/>
      <c r="H163" s="15"/>
      <c r="I163" s="15"/>
      <c r="J163" s="34" t="s">
        <v>1254</v>
      </c>
      <c r="K163" s="15"/>
      <c r="L163" s="16" t="s">
        <v>559</v>
      </c>
      <c r="M163" s="15"/>
      <c r="N163" s="14"/>
      <c r="O163" s="15"/>
      <c r="P163" s="15"/>
      <c r="Q163" s="34" t="s">
        <v>1254</v>
      </c>
      <c r="R163" s="15"/>
      <c r="S163" s="29" t="s">
        <v>559</v>
      </c>
      <c r="T163" s="50">
        <v>931.28</v>
      </c>
      <c r="U163" s="67">
        <v>43342</v>
      </c>
      <c r="V163" s="67">
        <v>43342</v>
      </c>
      <c r="W163" s="50">
        <v>0</v>
      </c>
      <c r="X163" s="14"/>
      <c r="Y163" s="14"/>
    </row>
    <row r="164" spans="1:25" s="1" customFormat="1" ht="60">
      <c r="A164" s="25" t="s">
        <v>604</v>
      </c>
      <c r="B164" s="15">
        <v>80204250585</v>
      </c>
      <c r="C164" s="16" t="s">
        <v>422</v>
      </c>
      <c r="D164" s="16" t="s">
        <v>605</v>
      </c>
      <c r="E164" s="17" t="s">
        <v>48</v>
      </c>
      <c r="F164" s="16"/>
      <c r="G164" s="14"/>
      <c r="H164" s="15"/>
      <c r="I164" s="15"/>
      <c r="J164" s="34" t="s">
        <v>1254</v>
      </c>
      <c r="K164" s="15"/>
      <c r="L164" s="16" t="s">
        <v>559</v>
      </c>
      <c r="M164" s="15"/>
      <c r="N164" s="14"/>
      <c r="O164" s="15"/>
      <c r="P164" s="15"/>
      <c r="Q164" s="34" t="s">
        <v>1254</v>
      </c>
      <c r="R164" s="15"/>
      <c r="S164" s="29" t="s">
        <v>559</v>
      </c>
      <c r="T164" s="50">
        <v>5405.31</v>
      </c>
      <c r="U164" s="67">
        <v>43311</v>
      </c>
      <c r="V164" s="67">
        <v>43315</v>
      </c>
      <c r="W164" s="50">
        <v>0</v>
      </c>
      <c r="X164" s="14"/>
      <c r="Y164" s="14"/>
    </row>
    <row r="165" spans="1:25" s="1" customFormat="1" ht="135">
      <c r="A165" s="25" t="s">
        <v>606</v>
      </c>
      <c r="B165" s="15">
        <v>80204250585</v>
      </c>
      <c r="C165" s="16" t="s">
        <v>422</v>
      </c>
      <c r="D165" s="16" t="s">
        <v>607</v>
      </c>
      <c r="E165" s="17" t="s">
        <v>48</v>
      </c>
      <c r="F165" s="16"/>
      <c r="G165" s="14"/>
      <c r="H165" s="15"/>
      <c r="I165" s="15"/>
      <c r="J165" s="34" t="s">
        <v>1254</v>
      </c>
      <c r="K165" s="15"/>
      <c r="L165" s="16" t="s">
        <v>559</v>
      </c>
      <c r="M165" s="15"/>
      <c r="N165" s="14"/>
      <c r="O165" s="15"/>
      <c r="P165" s="15"/>
      <c r="Q165" s="34" t="s">
        <v>1254</v>
      </c>
      <c r="R165" s="15"/>
      <c r="S165" s="29" t="s">
        <v>559</v>
      </c>
      <c r="T165" s="50">
        <v>4356.88</v>
      </c>
      <c r="U165" s="67">
        <v>43289</v>
      </c>
      <c r="V165" s="67">
        <v>43343</v>
      </c>
      <c r="W165" s="50">
        <v>0</v>
      </c>
      <c r="X165" s="14"/>
      <c r="Y165" s="14"/>
    </row>
    <row r="166" spans="1:25" s="1" customFormat="1" ht="60">
      <c r="A166" s="25" t="s">
        <v>608</v>
      </c>
      <c r="B166" s="15">
        <v>80204250585</v>
      </c>
      <c r="C166" s="16" t="s">
        <v>422</v>
      </c>
      <c r="D166" s="16" t="s">
        <v>609</v>
      </c>
      <c r="E166" s="16" t="s">
        <v>39</v>
      </c>
      <c r="F166" s="16"/>
      <c r="G166" s="14"/>
      <c r="H166" s="15"/>
      <c r="I166" s="15"/>
      <c r="J166" s="44" t="s">
        <v>1189</v>
      </c>
      <c r="K166" s="15"/>
      <c r="L166" s="45" t="s">
        <v>1190</v>
      </c>
      <c r="M166" s="15"/>
      <c r="N166" s="14"/>
      <c r="O166" s="15"/>
      <c r="P166" s="15"/>
      <c r="Q166" s="44" t="s">
        <v>1189</v>
      </c>
      <c r="R166" s="15"/>
      <c r="S166" s="45" t="s">
        <v>1190</v>
      </c>
      <c r="T166" s="50">
        <v>845</v>
      </c>
      <c r="U166" s="67">
        <v>43296</v>
      </c>
      <c r="V166" s="67">
        <v>43660</v>
      </c>
      <c r="W166" s="50">
        <v>845</v>
      </c>
      <c r="X166" s="14"/>
      <c r="Y166" s="14"/>
    </row>
    <row r="167" spans="1:25" s="1" customFormat="1" ht="90">
      <c r="A167" s="25" t="s">
        <v>610</v>
      </c>
      <c r="B167" s="15">
        <v>80204250585</v>
      </c>
      <c r="C167" s="16" t="s">
        <v>422</v>
      </c>
      <c r="D167" s="16" t="s">
        <v>611</v>
      </c>
      <c r="E167" s="17" t="s">
        <v>48</v>
      </c>
      <c r="F167" s="16"/>
      <c r="G167" s="14"/>
      <c r="H167" s="15"/>
      <c r="I167" s="15"/>
      <c r="J167" s="34" t="s">
        <v>1259</v>
      </c>
      <c r="K167" s="15"/>
      <c r="L167" s="16" t="s">
        <v>612</v>
      </c>
      <c r="M167" s="15"/>
      <c r="N167" s="14"/>
      <c r="O167" s="15"/>
      <c r="P167" s="15"/>
      <c r="Q167" s="34" t="s">
        <v>1258</v>
      </c>
      <c r="R167" s="15"/>
      <c r="S167" s="29" t="s">
        <v>613</v>
      </c>
      <c r="T167" s="50">
        <v>900</v>
      </c>
      <c r="U167" s="67">
        <v>43362</v>
      </c>
      <c r="V167" s="67">
        <v>43388</v>
      </c>
      <c r="W167" s="50">
        <v>900</v>
      </c>
      <c r="X167" s="14"/>
      <c r="Y167" s="14"/>
    </row>
    <row r="168" spans="1:25" s="1" customFormat="1" ht="90">
      <c r="A168" s="25" t="s">
        <v>614</v>
      </c>
      <c r="B168" s="15">
        <v>80204250585</v>
      </c>
      <c r="C168" s="16" t="s">
        <v>422</v>
      </c>
      <c r="D168" s="16" t="s">
        <v>615</v>
      </c>
      <c r="E168" s="17" t="s">
        <v>48</v>
      </c>
      <c r="F168" s="16"/>
      <c r="G168" s="14"/>
      <c r="H168" s="15"/>
      <c r="I168" s="15"/>
      <c r="J168" s="34" t="s">
        <v>616</v>
      </c>
      <c r="K168" s="15"/>
      <c r="L168" s="16" t="s">
        <v>617</v>
      </c>
      <c r="M168" s="15"/>
      <c r="N168" s="15"/>
      <c r="O168" s="15"/>
      <c r="P168" s="15"/>
      <c r="Q168" s="37" t="s">
        <v>616</v>
      </c>
      <c r="R168" s="15"/>
      <c r="S168" s="29" t="s">
        <v>617</v>
      </c>
      <c r="T168" s="50">
        <v>240</v>
      </c>
      <c r="U168" s="67">
        <v>43319</v>
      </c>
      <c r="V168" s="67">
        <v>43322</v>
      </c>
      <c r="W168" s="50">
        <v>0</v>
      </c>
      <c r="X168" s="14"/>
      <c r="Y168" s="14"/>
    </row>
    <row r="169" spans="1:25" s="1" customFormat="1" ht="90">
      <c r="A169" s="25" t="s">
        <v>618</v>
      </c>
      <c r="B169" s="15">
        <v>80204250585</v>
      </c>
      <c r="C169" s="16" t="s">
        <v>422</v>
      </c>
      <c r="D169" s="16" t="s">
        <v>619</v>
      </c>
      <c r="E169" s="17" t="s">
        <v>48</v>
      </c>
      <c r="F169" s="16"/>
      <c r="G169" s="14"/>
      <c r="H169" s="15"/>
      <c r="I169" s="15"/>
      <c r="J169" s="34" t="s">
        <v>620</v>
      </c>
      <c r="K169" s="15"/>
      <c r="L169" s="16" t="s">
        <v>621</v>
      </c>
      <c r="M169" s="15"/>
      <c r="N169" s="14"/>
      <c r="O169" s="15"/>
      <c r="P169" s="15"/>
      <c r="Q169" s="37" t="s">
        <v>247</v>
      </c>
      <c r="R169" s="15"/>
      <c r="S169" s="36" t="s">
        <v>274</v>
      </c>
      <c r="T169" s="50">
        <v>22434</v>
      </c>
      <c r="U169" s="67">
        <v>43343</v>
      </c>
      <c r="V169" s="67">
        <v>43383</v>
      </c>
      <c r="W169" s="50">
        <v>22264</v>
      </c>
      <c r="X169" s="14"/>
      <c r="Y169" s="14"/>
    </row>
    <row r="170" spans="1:25" s="1" customFormat="1" ht="60">
      <c r="A170" s="25" t="s">
        <v>622</v>
      </c>
      <c r="B170" s="15">
        <v>80204250585</v>
      </c>
      <c r="C170" s="16" t="s">
        <v>422</v>
      </c>
      <c r="D170" s="16" t="s">
        <v>623</v>
      </c>
      <c r="E170" s="17" t="s">
        <v>48</v>
      </c>
      <c r="F170" s="16"/>
      <c r="G170" s="14"/>
      <c r="H170" s="15"/>
      <c r="I170" s="15"/>
      <c r="J170" s="34" t="s">
        <v>624</v>
      </c>
      <c r="K170" s="15"/>
      <c r="L170" s="31" t="s">
        <v>1092</v>
      </c>
      <c r="M170" s="15"/>
      <c r="N170" s="14"/>
      <c r="O170" s="15"/>
      <c r="P170" s="15"/>
      <c r="Q170" s="37" t="s">
        <v>624</v>
      </c>
      <c r="R170" s="15"/>
      <c r="S170" s="31" t="s">
        <v>1092</v>
      </c>
      <c r="T170" s="50">
        <v>4772.7299999999996</v>
      </c>
      <c r="U170" s="67">
        <v>43377</v>
      </c>
      <c r="V170" s="67">
        <v>43427</v>
      </c>
      <c r="W170" s="50">
        <v>4136.3599999999997</v>
      </c>
      <c r="X170" s="14"/>
      <c r="Y170" s="14"/>
    </row>
    <row r="171" spans="1:25" s="14" customFormat="1" ht="165">
      <c r="A171" s="39" t="s">
        <v>1204</v>
      </c>
      <c r="B171" s="15">
        <v>80204250585</v>
      </c>
      <c r="C171" s="16" t="s">
        <v>422</v>
      </c>
      <c r="D171" s="16" t="s">
        <v>1203</v>
      </c>
      <c r="E171" s="16" t="s">
        <v>36</v>
      </c>
      <c r="F171" s="16" t="s">
        <v>1226</v>
      </c>
      <c r="H171" s="15" t="s">
        <v>132</v>
      </c>
      <c r="I171" s="14" t="s">
        <v>133</v>
      </c>
      <c r="J171" s="34" t="s">
        <v>1238</v>
      </c>
      <c r="K171" s="15"/>
      <c r="L171" s="16" t="s">
        <v>1239</v>
      </c>
      <c r="M171" s="15"/>
      <c r="O171" s="15"/>
      <c r="P171" s="15"/>
      <c r="Q171" s="37" t="s">
        <v>134</v>
      </c>
      <c r="R171" s="15"/>
      <c r="S171" s="29" t="s">
        <v>135</v>
      </c>
      <c r="T171" s="50">
        <v>0</v>
      </c>
      <c r="U171" s="67"/>
      <c r="V171" s="67"/>
      <c r="W171" s="50">
        <v>0</v>
      </c>
    </row>
    <row r="172" spans="1:25" s="14" customFormat="1" ht="165">
      <c r="A172" s="39">
        <v>7553328373</v>
      </c>
      <c r="B172" s="15">
        <v>80204250585</v>
      </c>
      <c r="C172" s="16" t="s">
        <v>422</v>
      </c>
      <c r="D172" s="16" t="s">
        <v>625</v>
      </c>
      <c r="E172" s="16" t="s">
        <v>36</v>
      </c>
      <c r="F172" s="16" t="s">
        <v>1226</v>
      </c>
      <c r="H172" s="15" t="s">
        <v>132</v>
      </c>
      <c r="I172" s="14" t="s">
        <v>133</v>
      </c>
      <c r="J172" s="34" t="s">
        <v>1238</v>
      </c>
      <c r="K172" s="15"/>
      <c r="L172" s="16" t="s">
        <v>1239</v>
      </c>
      <c r="M172" s="15"/>
      <c r="P172" s="15"/>
      <c r="Q172" s="37" t="s">
        <v>134</v>
      </c>
      <c r="R172" s="15"/>
      <c r="S172" s="29" t="s">
        <v>135</v>
      </c>
      <c r="T172" s="50">
        <v>0</v>
      </c>
      <c r="U172" s="67"/>
      <c r="V172" s="67"/>
      <c r="W172" s="50">
        <v>0</v>
      </c>
    </row>
    <row r="173" spans="1:25" s="14" customFormat="1" ht="150">
      <c r="A173" s="39" t="s">
        <v>1205</v>
      </c>
      <c r="B173" s="15">
        <v>80204250585</v>
      </c>
      <c r="C173" s="16" t="s">
        <v>422</v>
      </c>
      <c r="D173" s="16" t="s">
        <v>1206</v>
      </c>
      <c r="E173" s="16" t="s">
        <v>51</v>
      </c>
      <c r="F173" s="16"/>
      <c r="H173" s="15"/>
      <c r="J173" s="34"/>
      <c r="K173" s="15"/>
      <c r="L173" s="16"/>
      <c r="M173" s="15"/>
      <c r="O173" s="15"/>
      <c r="P173" s="15"/>
      <c r="Q173" s="37" t="s">
        <v>134</v>
      </c>
      <c r="R173" s="15"/>
      <c r="S173" s="29" t="s">
        <v>135</v>
      </c>
      <c r="T173" s="50">
        <v>5448641.0700000003</v>
      </c>
      <c r="U173" s="67">
        <v>43497</v>
      </c>
      <c r="V173" s="67">
        <v>44592</v>
      </c>
      <c r="W173" s="50">
        <v>1186943.8999999999</v>
      </c>
    </row>
    <row r="174" spans="1:25" s="1" customFormat="1" ht="105">
      <c r="A174" s="25" t="s">
        <v>626</v>
      </c>
      <c r="B174" s="15">
        <v>80204250585</v>
      </c>
      <c r="C174" s="16" t="s">
        <v>84</v>
      </c>
      <c r="D174" s="16" t="s">
        <v>627</v>
      </c>
      <c r="E174" s="16" t="s">
        <v>48</v>
      </c>
      <c r="F174" s="16"/>
      <c r="G174" s="15"/>
      <c r="H174" s="15"/>
      <c r="I174" s="15"/>
      <c r="J174" s="34" t="s">
        <v>628</v>
      </c>
      <c r="K174" s="15"/>
      <c r="L174" s="16" t="s">
        <v>629</v>
      </c>
      <c r="M174" s="15"/>
      <c r="N174" s="15"/>
      <c r="O174" s="15"/>
      <c r="P174" s="15"/>
      <c r="Q174" s="37" t="s">
        <v>628</v>
      </c>
      <c r="R174" s="15"/>
      <c r="S174" s="29" t="s">
        <v>629</v>
      </c>
      <c r="T174" s="50">
        <v>300</v>
      </c>
      <c r="U174" s="67"/>
      <c r="V174" s="67"/>
      <c r="W174" s="50">
        <v>300</v>
      </c>
      <c r="X174" s="14"/>
      <c r="Y174" s="14"/>
    </row>
    <row r="175" spans="1:25" s="1" customFormat="1" ht="105">
      <c r="A175" s="25" t="s">
        <v>630</v>
      </c>
      <c r="B175" s="15">
        <v>80204250585</v>
      </c>
      <c r="C175" s="16" t="s">
        <v>84</v>
      </c>
      <c r="D175" s="16" t="s">
        <v>631</v>
      </c>
      <c r="E175" s="16" t="s">
        <v>48</v>
      </c>
      <c r="F175" s="16"/>
      <c r="G175" s="15"/>
      <c r="H175" s="15"/>
      <c r="I175" s="15"/>
      <c r="J175" s="34" t="s">
        <v>302</v>
      </c>
      <c r="K175" s="15"/>
      <c r="L175" s="16" t="s">
        <v>632</v>
      </c>
      <c r="M175" s="15"/>
      <c r="N175" s="15"/>
      <c r="O175" s="15"/>
      <c r="P175" s="15"/>
      <c r="Q175" s="37" t="s">
        <v>302</v>
      </c>
      <c r="R175" s="15"/>
      <c r="S175" s="42" t="s">
        <v>803</v>
      </c>
      <c r="T175" s="50">
        <v>548.26</v>
      </c>
      <c r="U175" s="67"/>
      <c r="V175" s="67"/>
      <c r="W175" s="50">
        <v>548.26</v>
      </c>
      <c r="X175" s="14"/>
      <c r="Y175" s="14"/>
    </row>
    <row r="176" spans="1:25" s="1" customFormat="1" ht="105">
      <c r="A176" s="25" t="s">
        <v>633</v>
      </c>
      <c r="B176" s="15">
        <v>80204250585</v>
      </c>
      <c r="C176" s="16" t="s">
        <v>84</v>
      </c>
      <c r="D176" s="16" t="s">
        <v>634</v>
      </c>
      <c r="E176" s="16" t="s">
        <v>48</v>
      </c>
      <c r="F176" s="16"/>
      <c r="G176" s="15"/>
      <c r="H176" s="15"/>
      <c r="I176" s="15"/>
      <c r="J176" s="34" t="s">
        <v>302</v>
      </c>
      <c r="K176" s="15"/>
      <c r="L176" s="16" t="s">
        <v>635</v>
      </c>
      <c r="M176" s="15"/>
      <c r="N176" s="15"/>
      <c r="O176" s="15"/>
      <c r="P176" s="15"/>
      <c r="Q176" s="37" t="s">
        <v>302</v>
      </c>
      <c r="R176" s="15"/>
      <c r="S176" s="29" t="s">
        <v>635</v>
      </c>
      <c r="T176" s="50">
        <v>200</v>
      </c>
      <c r="U176" s="67"/>
      <c r="V176" s="67"/>
      <c r="W176" s="50">
        <v>200</v>
      </c>
      <c r="X176" s="14"/>
      <c r="Y176" s="14"/>
    </row>
    <row r="177" spans="1:25" s="1" customFormat="1" ht="105">
      <c r="A177" s="25" t="s">
        <v>636</v>
      </c>
      <c r="B177" s="15">
        <v>80204250585</v>
      </c>
      <c r="C177" s="16" t="s">
        <v>84</v>
      </c>
      <c r="D177" s="16" t="s">
        <v>634</v>
      </c>
      <c r="E177" s="16" t="s">
        <v>48</v>
      </c>
      <c r="F177" s="16"/>
      <c r="G177" s="15"/>
      <c r="H177" s="15"/>
      <c r="I177" s="15"/>
      <c r="J177" s="34" t="s">
        <v>637</v>
      </c>
      <c r="K177" s="15"/>
      <c r="L177" s="16" t="s">
        <v>638</v>
      </c>
      <c r="M177" s="15"/>
      <c r="N177" s="15"/>
      <c r="O177" s="15"/>
      <c r="P177" s="15"/>
      <c r="Q177" s="37" t="s">
        <v>637</v>
      </c>
      <c r="R177" s="15"/>
      <c r="S177" s="36" t="s">
        <v>371</v>
      </c>
      <c r="T177" s="50">
        <v>507.5</v>
      </c>
      <c r="U177" s="67"/>
      <c r="V177" s="67"/>
      <c r="W177" s="50">
        <v>507.5</v>
      </c>
      <c r="X177" s="14"/>
      <c r="Y177" s="14"/>
    </row>
    <row r="178" spans="1:25" s="1" customFormat="1" ht="75">
      <c r="A178" s="25" t="s">
        <v>639</v>
      </c>
      <c r="B178" s="15">
        <v>80204250585</v>
      </c>
      <c r="C178" s="16" t="s">
        <v>84</v>
      </c>
      <c r="D178" s="16" t="s">
        <v>640</v>
      </c>
      <c r="E178" s="16" t="s">
        <v>48</v>
      </c>
      <c r="F178" s="16"/>
      <c r="G178" s="14"/>
      <c r="H178" s="15"/>
      <c r="I178" s="15"/>
      <c r="J178" s="34" t="s">
        <v>191</v>
      </c>
      <c r="K178" s="15"/>
      <c r="L178" s="16" t="s">
        <v>641</v>
      </c>
      <c r="M178" s="15"/>
      <c r="N178" s="14"/>
      <c r="O178" s="15"/>
      <c r="P178" s="15"/>
      <c r="Q178" s="37" t="s">
        <v>191</v>
      </c>
      <c r="R178" s="15"/>
      <c r="S178" s="29"/>
      <c r="T178" s="50">
        <v>1170</v>
      </c>
      <c r="U178" s="67">
        <v>43374</v>
      </c>
      <c r="V178" s="67">
        <v>43496</v>
      </c>
      <c r="W178" s="50">
        <v>0</v>
      </c>
      <c r="X178" s="14"/>
      <c r="Y178" s="14"/>
    </row>
    <row r="179" spans="1:25" s="1" customFormat="1" ht="75">
      <c r="A179" s="25" t="s">
        <v>642</v>
      </c>
      <c r="B179" s="15">
        <v>80204250585</v>
      </c>
      <c r="C179" s="16" t="s">
        <v>84</v>
      </c>
      <c r="D179" s="16" t="s">
        <v>640</v>
      </c>
      <c r="E179" s="16" t="s">
        <v>48</v>
      </c>
      <c r="F179" s="16"/>
      <c r="G179" s="14"/>
      <c r="H179" s="15"/>
      <c r="I179" s="15"/>
      <c r="J179" s="34" t="s">
        <v>192</v>
      </c>
      <c r="K179" s="15"/>
      <c r="L179" s="16" t="s">
        <v>193</v>
      </c>
      <c r="M179" s="15"/>
      <c r="N179" s="14"/>
      <c r="O179" s="15"/>
      <c r="P179" s="15"/>
      <c r="Q179" s="37" t="s">
        <v>192</v>
      </c>
      <c r="R179" s="15"/>
      <c r="S179" s="29"/>
      <c r="T179" s="50">
        <v>6340</v>
      </c>
      <c r="U179" s="67">
        <v>43374</v>
      </c>
      <c r="V179" s="67">
        <v>43496</v>
      </c>
      <c r="W179" s="50">
        <v>0</v>
      </c>
      <c r="X179" s="14"/>
      <c r="Y179" s="14"/>
    </row>
    <row r="180" spans="1:25" s="1" customFormat="1" ht="75">
      <c r="A180" s="25" t="s">
        <v>643</v>
      </c>
      <c r="B180" s="15">
        <v>80204250585</v>
      </c>
      <c r="C180" s="16" t="s">
        <v>84</v>
      </c>
      <c r="D180" s="16" t="s">
        <v>640</v>
      </c>
      <c r="E180" s="16" t="s">
        <v>48</v>
      </c>
      <c r="F180" s="16"/>
      <c r="G180" s="14"/>
      <c r="H180" s="15"/>
      <c r="I180" s="15"/>
      <c r="J180" s="34" t="s">
        <v>194</v>
      </c>
      <c r="K180" s="15"/>
      <c r="L180" s="16" t="s">
        <v>195</v>
      </c>
      <c r="M180" s="15"/>
      <c r="N180" s="14"/>
      <c r="O180" s="15"/>
      <c r="P180" s="15"/>
      <c r="Q180" s="37" t="s">
        <v>194</v>
      </c>
      <c r="R180" s="15"/>
      <c r="S180" s="29"/>
      <c r="T180" s="50">
        <v>2500</v>
      </c>
      <c r="U180" s="67">
        <v>43374</v>
      </c>
      <c r="V180" s="67">
        <v>43496</v>
      </c>
      <c r="W180" s="50">
        <v>0</v>
      </c>
      <c r="X180" s="14"/>
      <c r="Y180" s="14"/>
    </row>
    <row r="181" spans="1:25" s="1" customFormat="1" ht="75">
      <c r="A181" s="25" t="s">
        <v>644</v>
      </c>
      <c r="B181" s="15">
        <v>80204250585</v>
      </c>
      <c r="C181" s="16" t="s">
        <v>84</v>
      </c>
      <c r="D181" s="16" t="s">
        <v>640</v>
      </c>
      <c r="E181" s="16" t="s">
        <v>48</v>
      </c>
      <c r="F181" s="16"/>
      <c r="G181" s="14"/>
      <c r="H181" s="15"/>
      <c r="I181" s="15"/>
      <c r="J181" s="34" t="s">
        <v>196</v>
      </c>
      <c r="K181" s="15"/>
      <c r="L181" s="16" t="s">
        <v>197</v>
      </c>
      <c r="M181" s="15"/>
      <c r="N181" s="14"/>
      <c r="O181" s="15"/>
      <c r="P181" s="15"/>
      <c r="Q181" s="37" t="s">
        <v>196</v>
      </c>
      <c r="R181" s="15"/>
      <c r="S181" s="29"/>
      <c r="T181" s="50">
        <v>4170</v>
      </c>
      <c r="U181" s="67">
        <v>43374</v>
      </c>
      <c r="V181" s="67">
        <v>43496</v>
      </c>
      <c r="W181" s="50">
        <v>0</v>
      </c>
      <c r="X181" s="14"/>
      <c r="Y181" s="14"/>
    </row>
    <row r="182" spans="1:25" s="1" customFormat="1" ht="75">
      <c r="A182" s="25" t="s">
        <v>645</v>
      </c>
      <c r="B182" s="15">
        <v>80204250585</v>
      </c>
      <c r="C182" s="16" t="s">
        <v>84</v>
      </c>
      <c r="D182" s="16" t="s">
        <v>640</v>
      </c>
      <c r="E182" s="16" t="s">
        <v>48</v>
      </c>
      <c r="F182" s="16"/>
      <c r="G182" s="14"/>
      <c r="H182" s="15"/>
      <c r="I182" s="15"/>
      <c r="J182" s="34" t="s">
        <v>198</v>
      </c>
      <c r="K182" s="15"/>
      <c r="L182" s="16" t="s">
        <v>646</v>
      </c>
      <c r="M182" s="15"/>
      <c r="N182" s="14"/>
      <c r="O182" s="15"/>
      <c r="P182" s="15"/>
      <c r="Q182" s="37" t="s">
        <v>198</v>
      </c>
      <c r="R182" s="15"/>
      <c r="S182" s="29"/>
      <c r="T182" s="50">
        <v>1170</v>
      </c>
      <c r="U182" s="67">
        <v>43374</v>
      </c>
      <c r="V182" s="67">
        <v>43496</v>
      </c>
      <c r="W182" s="50">
        <v>0</v>
      </c>
      <c r="X182" s="14"/>
      <c r="Y182" s="14"/>
    </row>
    <row r="183" spans="1:25" s="1" customFormat="1" ht="60">
      <c r="A183" s="25" t="s">
        <v>647</v>
      </c>
      <c r="B183" s="15">
        <v>80204250585</v>
      </c>
      <c r="C183" s="16" t="s">
        <v>84</v>
      </c>
      <c r="D183" s="16" t="s">
        <v>648</v>
      </c>
      <c r="E183" s="16" t="s">
        <v>48</v>
      </c>
      <c r="F183" s="16"/>
      <c r="G183" s="14"/>
      <c r="H183" s="15"/>
      <c r="I183" s="15"/>
      <c r="J183" s="34" t="s">
        <v>649</v>
      </c>
      <c r="K183" s="15"/>
      <c r="L183" s="16" t="s">
        <v>650</v>
      </c>
      <c r="M183" s="15"/>
      <c r="N183" s="14"/>
      <c r="O183" s="15"/>
      <c r="P183" s="15"/>
      <c r="Q183" s="37" t="s">
        <v>649</v>
      </c>
      <c r="R183" s="15"/>
      <c r="S183" s="29"/>
      <c r="T183" s="50">
        <v>4170</v>
      </c>
      <c r="U183" s="67">
        <v>43374</v>
      </c>
      <c r="V183" s="67">
        <v>43496</v>
      </c>
      <c r="W183" s="50">
        <v>0</v>
      </c>
      <c r="X183" s="14"/>
      <c r="Y183" s="14"/>
    </row>
    <row r="184" spans="1:25" s="1" customFormat="1" ht="60">
      <c r="A184" s="25" t="s">
        <v>651</v>
      </c>
      <c r="B184" s="15">
        <v>80204250585</v>
      </c>
      <c r="C184" s="16" t="s">
        <v>84</v>
      </c>
      <c r="D184" s="16" t="s">
        <v>652</v>
      </c>
      <c r="E184" s="16" t="s">
        <v>48</v>
      </c>
      <c r="F184" s="16"/>
      <c r="G184" s="14"/>
      <c r="H184" s="15"/>
      <c r="I184" s="15"/>
      <c r="J184" s="34" t="s">
        <v>199</v>
      </c>
      <c r="K184" s="15"/>
      <c r="L184" s="16" t="s">
        <v>200</v>
      </c>
      <c r="M184" s="15"/>
      <c r="N184" s="14"/>
      <c r="O184" s="15"/>
      <c r="P184" s="15"/>
      <c r="Q184" s="37" t="s">
        <v>199</v>
      </c>
      <c r="R184" s="15"/>
      <c r="S184" s="29"/>
      <c r="T184" s="50">
        <v>1170</v>
      </c>
      <c r="U184" s="67">
        <v>43374</v>
      </c>
      <c r="V184" s="67">
        <v>43496</v>
      </c>
      <c r="W184" s="50">
        <v>0</v>
      </c>
      <c r="X184" s="14"/>
      <c r="Y184" s="14"/>
    </row>
    <row r="185" spans="1:25" s="1" customFormat="1" ht="75">
      <c r="A185" s="25" t="s">
        <v>653</v>
      </c>
      <c r="B185" s="15">
        <v>80204250585</v>
      </c>
      <c r="C185" s="16" t="s">
        <v>84</v>
      </c>
      <c r="D185" s="16" t="s">
        <v>640</v>
      </c>
      <c r="E185" s="16" t="s">
        <v>48</v>
      </c>
      <c r="F185" s="16"/>
      <c r="G185" s="14"/>
      <c r="H185" s="15"/>
      <c r="I185" s="15"/>
      <c r="J185" s="34" t="s">
        <v>201</v>
      </c>
      <c r="K185" s="15"/>
      <c r="L185" s="16" t="s">
        <v>654</v>
      </c>
      <c r="M185" s="15"/>
      <c r="N185" s="14"/>
      <c r="O185" s="15"/>
      <c r="P185" s="15"/>
      <c r="Q185" s="37" t="s">
        <v>201</v>
      </c>
      <c r="R185" s="15"/>
      <c r="S185" s="29"/>
      <c r="T185" s="50">
        <v>1170</v>
      </c>
      <c r="U185" s="67">
        <v>43374</v>
      </c>
      <c r="V185" s="67">
        <v>43496</v>
      </c>
      <c r="W185" s="50">
        <v>0</v>
      </c>
      <c r="X185" s="14"/>
      <c r="Y185" s="14"/>
    </row>
    <row r="186" spans="1:25" s="1" customFormat="1" ht="60">
      <c r="A186" s="25" t="s">
        <v>655</v>
      </c>
      <c r="B186" s="15">
        <v>80204250585</v>
      </c>
      <c r="C186" s="16" t="s">
        <v>84</v>
      </c>
      <c r="D186" s="16" t="s">
        <v>652</v>
      </c>
      <c r="E186" s="16" t="s">
        <v>48</v>
      </c>
      <c r="F186" s="16"/>
      <c r="G186" s="14"/>
      <c r="H186" s="15"/>
      <c r="I186" s="15"/>
      <c r="J186" s="34" t="s">
        <v>202</v>
      </c>
      <c r="K186" s="15"/>
      <c r="L186" s="16" t="s">
        <v>656</v>
      </c>
      <c r="M186" s="15"/>
      <c r="N186" s="14"/>
      <c r="O186" s="15"/>
      <c r="P186" s="15"/>
      <c r="Q186" s="37" t="s">
        <v>202</v>
      </c>
      <c r="R186" s="15"/>
      <c r="S186" s="29"/>
      <c r="T186" s="50">
        <v>5000</v>
      </c>
      <c r="U186" s="67">
        <v>43374</v>
      </c>
      <c r="V186" s="67">
        <v>43496</v>
      </c>
      <c r="W186" s="50">
        <v>0</v>
      </c>
      <c r="X186" s="14"/>
      <c r="Y186" s="14"/>
    </row>
    <row r="187" spans="1:25" s="1" customFormat="1" ht="75">
      <c r="A187" s="25" t="s">
        <v>657</v>
      </c>
      <c r="B187" s="15">
        <v>80204250585</v>
      </c>
      <c r="C187" s="16" t="s">
        <v>84</v>
      </c>
      <c r="D187" s="16" t="s">
        <v>640</v>
      </c>
      <c r="E187" s="16" t="s">
        <v>48</v>
      </c>
      <c r="F187" s="16"/>
      <c r="G187" s="14"/>
      <c r="H187" s="15"/>
      <c r="I187" s="15"/>
      <c r="J187" s="34" t="s">
        <v>203</v>
      </c>
      <c r="K187" s="15"/>
      <c r="L187" s="16" t="s">
        <v>204</v>
      </c>
      <c r="M187" s="15"/>
      <c r="N187" s="14"/>
      <c r="O187" s="15"/>
      <c r="P187" s="15"/>
      <c r="Q187" s="37" t="s">
        <v>203</v>
      </c>
      <c r="R187" s="15"/>
      <c r="S187" s="29"/>
      <c r="T187" s="50">
        <v>5000</v>
      </c>
      <c r="U187" s="67">
        <v>43374</v>
      </c>
      <c r="V187" s="67">
        <v>43496</v>
      </c>
      <c r="W187" s="50">
        <v>0</v>
      </c>
      <c r="X187" s="14"/>
      <c r="Y187" s="14"/>
    </row>
    <row r="188" spans="1:25" s="1" customFormat="1" ht="75">
      <c r="A188" s="25" t="s">
        <v>658</v>
      </c>
      <c r="B188" s="15">
        <v>80204250585</v>
      </c>
      <c r="C188" s="16" t="s">
        <v>84</v>
      </c>
      <c r="D188" s="16" t="s">
        <v>659</v>
      </c>
      <c r="E188" s="16" t="s">
        <v>48</v>
      </c>
      <c r="F188" s="16"/>
      <c r="G188" s="14"/>
      <c r="H188" s="15"/>
      <c r="I188" s="15"/>
      <c r="J188" s="34" t="s">
        <v>660</v>
      </c>
      <c r="K188" s="15"/>
      <c r="L188" s="16" t="s">
        <v>661</v>
      </c>
      <c r="M188" s="15"/>
      <c r="N188" s="14"/>
      <c r="O188" s="15"/>
      <c r="P188" s="15"/>
      <c r="Q188" s="37" t="s">
        <v>660</v>
      </c>
      <c r="R188" s="15"/>
      <c r="S188" s="29" t="s">
        <v>661</v>
      </c>
      <c r="T188" s="50">
        <v>6250</v>
      </c>
      <c r="U188" s="67"/>
      <c r="V188" s="67"/>
      <c r="W188" s="50">
        <v>6250</v>
      </c>
      <c r="X188" s="14"/>
      <c r="Y188" s="14"/>
    </row>
    <row r="189" spans="1:25" s="1" customFormat="1" ht="105">
      <c r="A189" s="25" t="s">
        <v>662</v>
      </c>
      <c r="B189" s="15">
        <v>80204250585</v>
      </c>
      <c r="C189" s="16" t="s">
        <v>84</v>
      </c>
      <c r="D189" s="16" t="s">
        <v>663</v>
      </c>
      <c r="E189" s="16" t="s">
        <v>48</v>
      </c>
      <c r="F189" s="16"/>
      <c r="G189" s="14"/>
      <c r="H189" s="15"/>
      <c r="I189" s="15"/>
      <c r="J189" s="34" t="s">
        <v>664</v>
      </c>
      <c r="K189" s="15"/>
      <c r="L189" s="16" t="s">
        <v>665</v>
      </c>
      <c r="M189" s="15"/>
      <c r="N189" s="14"/>
      <c r="O189" s="15"/>
      <c r="P189" s="15"/>
      <c r="Q189" s="37" t="s">
        <v>664</v>
      </c>
      <c r="R189" s="15"/>
      <c r="S189" s="31" t="s">
        <v>665</v>
      </c>
      <c r="T189" s="50">
        <v>3323.16</v>
      </c>
      <c r="U189" s="67"/>
      <c r="V189" s="67"/>
      <c r="W189" s="50">
        <v>3323.16</v>
      </c>
      <c r="X189" s="14"/>
      <c r="Y189" s="14"/>
    </row>
    <row r="190" spans="1:25" s="1" customFormat="1" ht="90">
      <c r="A190" s="25" t="s">
        <v>666</v>
      </c>
      <c r="B190" s="15">
        <v>80204250585</v>
      </c>
      <c r="C190" s="16" t="s">
        <v>422</v>
      </c>
      <c r="D190" s="16" t="s">
        <v>667</v>
      </c>
      <c r="E190" s="16" t="s">
        <v>48</v>
      </c>
      <c r="F190" s="16"/>
      <c r="G190" s="14"/>
      <c r="H190" s="15"/>
      <c r="I190" s="15"/>
      <c r="J190" s="34">
        <v>13888401000</v>
      </c>
      <c r="K190" s="15"/>
      <c r="L190" s="16" t="s">
        <v>460</v>
      </c>
      <c r="M190" s="15"/>
      <c r="N190" s="14"/>
      <c r="O190" s="15"/>
      <c r="P190" s="15"/>
      <c r="Q190" s="37">
        <v>13888401000</v>
      </c>
      <c r="R190" s="15"/>
      <c r="S190" s="29" t="s">
        <v>460</v>
      </c>
      <c r="T190" s="50">
        <v>1139.3399999999999</v>
      </c>
      <c r="U190" s="67">
        <v>43385</v>
      </c>
      <c r="V190" s="67">
        <v>43434</v>
      </c>
      <c r="W190" s="50">
        <v>1139.3399999999999</v>
      </c>
      <c r="X190" s="14"/>
      <c r="Y190" s="14"/>
    </row>
    <row r="191" spans="1:25" s="1" customFormat="1" ht="120">
      <c r="A191" s="25" t="s">
        <v>668</v>
      </c>
      <c r="B191" s="15">
        <v>80204250585</v>
      </c>
      <c r="C191" s="16" t="s">
        <v>422</v>
      </c>
      <c r="D191" s="16" t="s">
        <v>669</v>
      </c>
      <c r="E191" s="16" t="s">
        <v>48</v>
      </c>
      <c r="F191" s="16"/>
      <c r="G191" s="14"/>
      <c r="H191" s="15"/>
      <c r="I191" s="15"/>
      <c r="J191" s="34" t="s">
        <v>1258</v>
      </c>
      <c r="K191" s="15"/>
      <c r="L191" s="16" t="s">
        <v>613</v>
      </c>
      <c r="M191" s="15"/>
      <c r="N191" s="14"/>
      <c r="O191" s="15"/>
      <c r="P191" s="15"/>
      <c r="Q191" s="34" t="s">
        <v>1258</v>
      </c>
      <c r="R191" s="15"/>
      <c r="S191" s="29" t="s">
        <v>613</v>
      </c>
      <c r="T191" s="50">
        <v>1500</v>
      </c>
      <c r="U191" s="67">
        <v>43434</v>
      </c>
      <c r="V191" s="67">
        <v>43496</v>
      </c>
      <c r="W191" s="50">
        <v>1500</v>
      </c>
      <c r="X191" s="14"/>
      <c r="Y191" s="14"/>
    </row>
    <row r="192" spans="1:25" s="1" customFormat="1" ht="60">
      <c r="A192" s="25" t="s">
        <v>670</v>
      </c>
      <c r="B192" s="15">
        <v>80204250585</v>
      </c>
      <c r="C192" s="16" t="s">
        <v>422</v>
      </c>
      <c r="D192" s="16" t="s">
        <v>671</v>
      </c>
      <c r="E192" s="16" t="s">
        <v>48</v>
      </c>
      <c r="F192" s="16"/>
      <c r="G192" s="14"/>
      <c r="H192" s="15"/>
      <c r="I192" s="15"/>
      <c r="J192" s="63" t="s">
        <v>1262</v>
      </c>
      <c r="K192" s="15"/>
      <c r="L192" s="16" t="s">
        <v>672</v>
      </c>
      <c r="M192" s="15"/>
      <c r="N192" s="14"/>
      <c r="O192" s="15"/>
      <c r="P192" s="15"/>
      <c r="Q192" s="37" t="s">
        <v>1262</v>
      </c>
      <c r="R192" s="29"/>
      <c r="S192" s="31" t="s">
        <v>672</v>
      </c>
      <c r="T192" s="50">
        <v>550</v>
      </c>
      <c r="U192" s="67">
        <v>43389</v>
      </c>
      <c r="V192" s="67">
        <v>43390</v>
      </c>
      <c r="W192" s="50">
        <v>671</v>
      </c>
      <c r="X192" s="14"/>
      <c r="Y192" s="14"/>
    </row>
    <row r="193" spans="1:25" s="1" customFormat="1" ht="90">
      <c r="A193" s="25" t="s">
        <v>673</v>
      </c>
      <c r="B193" s="15">
        <v>80204250585</v>
      </c>
      <c r="C193" s="16" t="s">
        <v>422</v>
      </c>
      <c r="D193" s="16" t="s">
        <v>674</v>
      </c>
      <c r="E193" s="16" t="s">
        <v>48</v>
      </c>
      <c r="F193" s="16"/>
      <c r="G193" s="14"/>
      <c r="H193" s="15"/>
      <c r="I193" s="15"/>
      <c r="J193" s="34" t="s">
        <v>1254</v>
      </c>
      <c r="K193" s="15"/>
      <c r="L193" s="16" t="s">
        <v>559</v>
      </c>
      <c r="M193" s="15"/>
      <c r="N193" s="14"/>
      <c r="O193" s="15"/>
      <c r="P193" s="15"/>
      <c r="Q193" s="34" t="s">
        <v>1254</v>
      </c>
      <c r="R193" s="15"/>
      <c r="S193" s="29" t="s">
        <v>559</v>
      </c>
      <c r="T193" s="50">
        <v>4114.53</v>
      </c>
      <c r="U193" s="67">
        <v>43395</v>
      </c>
      <c r="V193" s="67">
        <v>43496</v>
      </c>
      <c r="W193" s="50">
        <v>0</v>
      </c>
      <c r="X193" s="14"/>
      <c r="Y193" s="14"/>
    </row>
    <row r="194" spans="1:25" s="1" customFormat="1" ht="75">
      <c r="A194" s="25" t="s">
        <v>675</v>
      </c>
      <c r="B194" s="15">
        <v>80204250585</v>
      </c>
      <c r="C194" s="16" t="s">
        <v>422</v>
      </c>
      <c r="D194" s="16" t="s">
        <v>676</v>
      </c>
      <c r="E194" s="16" t="s">
        <v>48</v>
      </c>
      <c r="F194" s="16"/>
      <c r="G194" s="14"/>
      <c r="H194" s="15"/>
      <c r="I194" s="15"/>
      <c r="J194" s="34" t="s">
        <v>1260</v>
      </c>
      <c r="K194" s="15"/>
      <c r="L194" s="16" t="s">
        <v>677</v>
      </c>
      <c r="M194" s="15"/>
      <c r="N194" s="14"/>
      <c r="O194" s="15"/>
      <c r="P194" s="15"/>
      <c r="Q194" s="37" t="s">
        <v>1260</v>
      </c>
      <c r="R194" s="15"/>
      <c r="S194" s="29" t="s">
        <v>677</v>
      </c>
      <c r="T194" s="50">
        <v>793.04</v>
      </c>
      <c r="U194" s="67">
        <v>43404</v>
      </c>
      <c r="V194" s="67">
        <v>43434</v>
      </c>
      <c r="W194" s="50">
        <v>430.72</v>
      </c>
      <c r="X194" s="14"/>
      <c r="Y194" s="14"/>
    </row>
    <row r="195" spans="1:25" s="1" customFormat="1" ht="75">
      <c r="A195" s="25" t="s">
        <v>678</v>
      </c>
      <c r="B195" s="15">
        <v>80204250585</v>
      </c>
      <c r="C195" s="16" t="s">
        <v>422</v>
      </c>
      <c r="D195" s="16" t="s">
        <v>679</v>
      </c>
      <c r="E195" s="16" t="s">
        <v>48</v>
      </c>
      <c r="F195" s="16"/>
      <c r="G195" s="14"/>
      <c r="H195" s="15"/>
      <c r="I195" s="15"/>
      <c r="J195" s="34" t="s">
        <v>680</v>
      </c>
      <c r="K195" s="15"/>
      <c r="L195" s="16" t="s">
        <v>681</v>
      </c>
      <c r="M195" s="15"/>
      <c r="N195" s="14"/>
      <c r="O195" s="15"/>
      <c r="P195" s="15"/>
      <c r="Q195" s="37">
        <v>12169321002</v>
      </c>
      <c r="R195" s="15"/>
      <c r="S195" s="29" t="s">
        <v>682</v>
      </c>
      <c r="T195" s="50">
        <v>16950.21</v>
      </c>
      <c r="U195" s="67">
        <v>43415</v>
      </c>
      <c r="V195" s="67">
        <v>43483</v>
      </c>
      <c r="W195" s="50">
        <v>16950.21</v>
      </c>
      <c r="X195" s="14"/>
      <c r="Y195" s="14"/>
    </row>
    <row r="196" spans="1:25" s="1" customFormat="1" ht="105">
      <c r="A196" s="25" t="s">
        <v>683</v>
      </c>
      <c r="B196" s="15">
        <v>80204250585</v>
      </c>
      <c r="C196" s="16" t="s">
        <v>422</v>
      </c>
      <c r="D196" s="16" t="s">
        <v>684</v>
      </c>
      <c r="E196" s="16" t="s">
        <v>48</v>
      </c>
      <c r="F196" s="16"/>
      <c r="G196" s="14"/>
      <c r="H196" s="15"/>
      <c r="I196" s="15"/>
      <c r="J196" s="37" t="s">
        <v>411</v>
      </c>
      <c r="K196" s="15"/>
      <c r="L196" s="16" t="s">
        <v>685</v>
      </c>
      <c r="M196" s="15"/>
      <c r="N196" s="14"/>
      <c r="O196" s="15"/>
      <c r="P196" s="15"/>
      <c r="Q196" s="37" t="s">
        <v>411</v>
      </c>
      <c r="R196" s="15"/>
      <c r="S196" s="29" t="s">
        <v>685</v>
      </c>
      <c r="T196" s="50">
        <v>3720</v>
      </c>
      <c r="U196" s="67">
        <v>43416</v>
      </c>
      <c r="V196" s="67">
        <v>43441</v>
      </c>
      <c r="W196" s="50">
        <v>0</v>
      </c>
      <c r="X196" s="14"/>
      <c r="Y196" s="14"/>
    </row>
    <row r="197" spans="1:25" s="1" customFormat="1" ht="120">
      <c r="A197" s="25" t="s">
        <v>686</v>
      </c>
      <c r="B197" s="15">
        <v>80204250585</v>
      </c>
      <c r="C197" s="16" t="s">
        <v>422</v>
      </c>
      <c r="D197" s="16" t="s">
        <v>687</v>
      </c>
      <c r="E197" s="16" t="s">
        <v>39</v>
      </c>
      <c r="F197" s="16"/>
      <c r="G197" s="14"/>
      <c r="H197" s="15"/>
      <c r="I197" s="15"/>
      <c r="J197" s="34"/>
      <c r="K197" s="15"/>
      <c r="L197" s="16"/>
      <c r="M197" s="15"/>
      <c r="N197" s="14"/>
      <c r="O197" s="15"/>
      <c r="P197" s="15"/>
      <c r="Q197" s="37">
        <v>12066470159</v>
      </c>
      <c r="R197" s="15"/>
      <c r="S197" s="29" t="s">
        <v>688</v>
      </c>
      <c r="T197" s="50">
        <v>1679561.47</v>
      </c>
      <c r="U197" s="67">
        <v>43405</v>
      </c>
      <c r="V197" s="67">
        <v>44255</v>
      </c>
      <c r="W197" s="50">
        <v>374884.5</v>
      </c>
      <c r="X197" s="14"/>
      <c r="Y197" s="14"/>
    </row>
    <row r="198" spans="1:25" s="1" customFormat="1" ht="75">
      <c r="A198" s="25" t="s">
        <v>689</v>
      </c>
      <c r="B198" s="15">
        <v>80204250585</v>
      </c>
      <c r="C198" s="16" t="s">
        <v>422</v>
      </c>
      <c r="D198" s="16" t="s">
        <v>690</v>
      </c>
      <c r="E198" s="16" t="s">
        <v>48</v>
      </c>
      <c r="F198" s="16"/>
      <c r="G198" s="14"/>
      <c r="H198" s="15"/>
      <c r="I198" s="15"/>
      <c r="J198" s="34"/>
      <c r="K198" s="15"/>
      <c r="L198" s="16"/>
      <c r="M198" s="15"/>
      <c r="N198" s="14"/>
      <c r="O198" s="15"/>
      <c r="P198" s="15"/>
      <c r="Q198" s="37" t="s">
        <v>264</v>
      </c>
      <c r="R198" s="15"/>
      <c r="S198" s="36" t="s">
        <v>265</v>
      </c>
      <c r="T198" s="50">
        <v>36398.28</v>
      </c>
      <c r="U198" s="67">
        <v>43432</v>
      </c>
      <c r="V198" s="67">
        <v>44528</v>
      </c>
      <c r="W198" s="50">
        <v>36398.28</v>
      </c>
      <c r="X198" s="14"/>
      <c r="Y198" s="14"/>
    </row>
    <row r="199" spans="1:25" s="1" customFormat="1" ht="105">
      <c r="A199" s="25" t="s">
        <v>691</v>
      </c>
      <c r="B199" s="15">
        <v>80204250585</v>
      </c>
      <c r="C199" s="16" t="s">
        <v>422</v>
      </c>
      <c r="D199" s="16" t="s">
        <v>692</v>
      </c>
      <c r="E199" s="16" t="s">
        <v>48</v>
      </c>
      <c r="F199" s="16"/>
      <c r="G199" s="14"/>
      <c r="H199" s="15"/>
      <c r="I199" s="15"/>
      <c r="J199" s="34" t="s">
        <v>693</v>
      </c>
      <c r="K199" s="15"/>
      <c r="L199" s="16" t="s">
        <v>694</v>
      </c>
      <c r="M199" s="15"/>
      <c r="N199" s="14"/>
      <c r="O199" s="15"/>
      <c r="P199" s="15"/>
      <c r="Q199" s="37" t="s">
        <v>693</v>
      </c>
      <c r="R199" s="15"/>
      <c r="S199" s="29" t="s">
        <v>694</v>
      </c>
      <c r="T199" s="50">
        <v>3500</v>
      </c>
      <c r="U199" s="67">
        <v>43427</v>
      </c>
      <c r="V199" s="67">
        <v>43480</v>
      </c>
      <c r="W199" s="50">
        <v>3500</v>
      </c>
      <c r="X199" s="14"/>
      <c r="Y199" s="14"/>
    </row>
    <row r="200" spans="1:25" s="1" customFormat="1" ht="90">
      <c r="A200" s="25" t="s">
        <v>695</v>
      </c>
      <c r="B200" s="15">
        <v>80204250585</v>
      </c>
      <c r="C200" s="16" t="s">
        <v>422</v>
      </c>
      <c r="D200" s="16" t="s">
        <v>696</v>
      </c>
      <c r="E200" s="16" t="s">
        <v>48</v>
      </c>
      <c r="F200" s="16"/>
      <c r="G200" s="14"/>
      <c r="H200" s="15"/>
      <c r="I200" s="15"/>
      <c r="J200" s="34" t="s">
        <v>1254</v>
      </c>
      <c r="K200" s="15"/>
      <c r="L200" s="16" t="s">
        <v>559</v>
      </c>
      <c r="M200" s="15"/>
      <c r="N200" s="14"/>
      <c r="O200" s="15"/>
      <c r="P200" s="15"/>
      <c r="Q200" s="34" t="s">
        <v>1254</v>
      </c>
      <c r="R200" s="15"/>
      <c r="S200" s="29" t="s">
        <v>559</v>
      </c>
      <c r="T200" s="50">
        <v>3550.79</v>
      </c>
      <c r="U200" s="67">
        <v>43441</v>
      </c>
      <c r="V200" s="67">
        <v>43496</v>
      </c>
      <c r="W200" s="50">
        <v>0</v>
      </c>
      <c r="X200" s="14"/>
      <c r="Y200" s="14"/>
    </row>
    <row r="201" spans="1:25" s="1" customFormat="1" ht="60">
      <c r="A201" s="25" t="s">
        <v>697</v>
      </c>
      <c r="B201" s="15">
        <v>80204250585</v>
      </c>
      <c r="C201" s="16" t="s">
        <v>422</v>
      </c>
      <c r="D201" s="16" t="s">
        <v>698</v>
      </c>
      <c r="E201" s="16" t="s">
        <v>39</v>
      </c>
      <c r="F201" s="16"/>
      <c r="G201" s="14"/>
      <c r="H201" s="15"/>
      <c r="I201" s="15"/>
      <c r="J201" s="34"/>
      <c r="K201" s="15"/>
      <c r="L201" s="16"/>
      <c r="M201" s="15"/>
      <c r="N201" s="14"/>
      <c r="O201" s="15"/>
      <c r="P201" s="15"/>
      <c r="Q201" s="37" t="s">
        <v>453</v>
      </c>
      <c r="R201" s="15"/>
      <c r="S201" s="29" t="s">
        <v>430</v>
      </c>
      <c r="T201" s="50">
        <v>30916.7</v>
      </c>
      <c r="U201" s="67">
        <v>43405</v>
      </c>
      <c r="V201" s="67">
        <v>44255</v>
      </c>
      <c r="W201" s="50">
        <v>6625</v>
      </c>
      <c r="X201" s="14"/>
      <c r="Y201" s="14"/>
    </row>
    <row r="202" spans="1:25" s="1" customFormat="1" ht="90">
      <c r="A202" s="25" t="s">
        <v>699</v>
      </c>
      <c r="B202" s="15">
        <v>80204250585</v>
      </c>
      <c r="C202" s="16" t="s">
        <v>422</v>
      </c>
      <c r="D202" s="16" t="s">
        <v>700</v>
      </c>
      <c r="E202" s="16" t="s">
        <v>48</v>
      </c>
      <c r="F202" s="16"/>
      <c r="G202" s="14"/>
      <c r="H202" s="15"/>
      <c r="I202" s="15"/>
      <c r="J202" s="34">
        <v>12169321002</v>
      </c>
      <c r="K202" s="15"/>
      <c r="L202" s="16" t="s">
        <v>682</v>
      </c>
      <c r="M202" s="15"/>
      <c r="N202" s="14"/>
      <c r="O202" s="15"/>
      <c r="P202" s="15"/>
      <c r="Q202" s="37">
        <v>12169321002</v>
      </c>
      <c r="R202" s="15"/>
      <c r="S202" s="29" t="s">
        <v>682</v>
      </c>
      <c r="T202" s="50">
        <v>2799.08</v>
      </c>
      <c r="U202" s="67">
        <v>43441</v>
      </c>
      <c r="V202" s="67">
        <v>43496</v>
      </c>
      <c r="W202" s="50">
        <v>2799.08</v>
      </c>
      <c r="X202" s="14"/>
      <c r="Y202" s="14"/>
    </row>
    <row r="203" spans="1:25" s="1" customFormat="1" ht="90">
      <c r="A203" s="25" t="s">
        <v>701</v>
      </c>
      <c r="B203" s="15">
        <v>80204250585</v>
      </c>
      <c r="C203" s="16" t="s">
        <v>422</v>
      </c>
      <c r="D203" s="16" t="s">
        <v>702</v>
      </c>
      <c r="E203" s="16" t="s">
        <v>48</v>
      </c>
      <c r="F203" s="16"/>
      <c r="G203" s="14"/>
      <c r="H203" s="15"/>
      <c r="I203" s="15"/>
      <c r="J203" s="34" t="s">
        <v>1261</v>
      </c>
      <c r="K203" s="15"/>
      <c r="L203" s="16" t="s">
        <v>703</v>
      </c>
      <c r="M203" s="15"/>
      <c r="N203" s="14"/>
      <c r="O203" s="15"/>
      <c r="P203" s="15"/>
      <c r="Q203" s="37" t="s">
        <v>1261</v>
      </c>
      <c r="R203" s="15"/>
      <c r="S203" s="29" t="s">
        <v>703</v>
      </c>
      <c r="T203" s="50">
        <v>456</v>
      </c>
      <c r="U203" s="67">
        <v>43451</v>
      </c>
      <c r="V203" s="67">
        <v>43453</v>
      </c>
      <c r="W203" s="50">
        <v>456</v>
      </c>
      <c r="X203" s="14"/>
      <c r="Y203" s="14"/>
    </row>
    <row r="204" spans="1:25" s="1" customFormat="1" ht="60">
      <c r="A204" s="25" t="s">
        <v>704</v>
      </c>
      <c r="B204" s="15">
        <v>80204250585</v>
      </c>
      <c r="C204" s="16" t="s">
        <v>422</v>
      </c>
      <c r="D204" s="16" t="s">
        <v>705</v>
      </c>
      <c r="E204" s="16" t="s">
        <v>48</v>
      </c>
      <c r="F204" s="16"/>
      <c r="G204" s="14"/>
      <c r="H204" s="15"/>
      <c r="I204" s="15"/>
      <c r="J204" s="34" t="s">
        <v>706</v>
      </c>
      <c r="K204" s="15"/>
      <c r="L204" s="16" t="s">
        <v>707</v>
      </c>
      <c r="M204" s="15"/>
      <c r="N204" s="14"/>
      <c r="O204" s="15"/>
      <c r="P204" s="15"/>
      <c r="Q204" s="37" t="s">
        <v>706</v>
      </c>
      <c r="R204" s="15"/>
      <c r="S204" s="29" t="s">
        <v>707</v>
      </c>
      <c r="T204" s="50">
        <v>9450</v>
      </c>
      <c r="U204" s="67">
        <v>43432</v>
      </c>
      <c r="V204" s="67">
        <v>43454</v>
      </c>
      <c r="W204" s="50">
        <v>9450</v>
      </c>
      <c r="X204" s="14"/>
      <c r="Y204" s="14"/>
    </row>
    <row r="205" spans="1:25" s="1" customFormat="1" ht="60">
      <c r="A205" s="25" t="s">
        <v>708</v>
      </c>
      <c r="B205" s="15">
        <v>80204250585</v>
      </c>
      <c r="C205" s="16" t="s">
        <v>422</v>
      </c>
      <c r="D205" s="16" t="s">
        <v>709</v>
      </c>
      <c r="E205" s="16" t="s">
        <v>39</v>
      </c>
      <c r="F205" s="16"/>
      <c r="G205" s="14"/>
      <c r="H205" s="15"/>
      <c r="I205" s="15"/>
      <c r="J205" s="34"/>
      <c r="K205" s="15"/>
      <c r="L205" s="16"/>
      <c r="M205" s="15"/>
      <c r="N205" s="14"/>
      <c r="O205" s="15"/>
      <c r="P205" s="15"/>
      <c r="Q205" s="37"/>
      <c r="R205" s="15"/>
      <c r="S205" s="29" t="s">
        <v>710</v>
      </c>
      <c r="T205" s="50">
        <v>11833.33</v>
      </c>
      <c r="U205" s="67">
        <v>43466</v>
      </c>
      <c r="V205" s="67">
        <v>43830</v>
      </c>
      <c r="W205" s="50">
        <v>0</v>
      </c>
      <c r="X205" s="14"/>
      <c r="Y205" s="14"/>
    </row>
    <row r="206" spans="1:25" s="1" customFormat="1" ht="45">
      <c r="A206" s="25" t="s">
        <v>711</v>
      </c>
      <c r="B206" s="15">
        <v>80204250585</v>
      </c>
      <c r="C206" s="16" t="s">
        <v>422</v>
      </c>
      <c r="D206" s="16" t="s">
        <v>712</v>
      </c>
      <c r="E206" s="16" t="s">
        <v>39</v>
      </c>
      <c r="F206" s="16"/>
      <c r="G206" s="14"/>
      <c r="H206" s="15"/>
      <c r="I206" s="15"/>
      <c r="J206" s="34"/>
      <c r="K206" s="15"/>
      <c r="L206" s="16"/>
      <c r="M206" s="15"/>
      <c r="N206" s="14"/>
      <c r="O206" s="15"/>
      <c r="P206" s="15"/>
      <c r="Q206" s="37"/>
      <c r="R206" s="15"/>
      <c r="S206" s="29" t="s">
        <v>713</v>
      </c>
      <c r="T206" s="50">
        <v>14400</v>
      </c>
      <c r="U206" s="67">
        <v>43466</v>
      </c>
      <c r="V206" s="67">
        <v>43830</v>
      </c>
      <c r="W206" s="50">
        <v>13967.21</v>
      </c>
      <c r="X206" s="14"/>
      <c r="Y206" s="14"/>
    </row>
    <row r="207" spans="1:25" s="1" customFormat="1" ht="45">
      <c r="A207" s="25" t="s">
        <v>714</v>
      </c>
      <c r="B207" s="15">
        <v>80204250585</v>
      </c>
      <c r="C207" s="16" t="s">
        <v>422</v>
      </c>
      <c r="D207" s="16" t="s">
        <v>715</v>
      </c>
      <c r="E207" s="16" t="s">
        <v>39</v>
      </c>
      <c r="F207" s="16"/>
      <c r="G207" s="14"/>
      <c r="H207" s="15"/>
      <c r="I207" s="15"/>
      <c r="J207" s="34"/>
      <c r="K207" s="15"/>
      <c r="L207" s="16"/>
      <c r="M207" s="15"/>
      <c r="N207" s="14"/>
      <c r="O207" s="15"/>
      <c r="P207" s="15"/>
      <c r="Q207" s="37"/>
      <c r="R207" s="15"/>
      <c r="S207" s="29" t="s">
        <v>716</v>
      </c>
      <c r="T207" s="50">
        <v>40000</v>
      </c>
      <c r="U207" s="67">
        <v>43466</v>
      </c>
      <c r="V207" s="67">
        <v>43830</v>
      </c>
      <c r="W207" s="50">
        <v>0</v>
      </c>
      <c r="X207" s="14"/>
      <c r="Y207" s="14"/>
    </row>
    <row r="208" spans="1:25" s="1" customFormat="1" ht="75">
      <c r="A208" s="25" t="s">
        <v>717</v>
      </c>
      <c r="B208" s="15">
        <v>80204250585</v>
      </c>
      <c r="C208" s="16" t="s">
        <v>422</v>
      </c>
      <c r="D208" s="16" t="s">
        <v>718</v>
      </c>
      <c r="E208" s="16" t="s">
        <v>39</v>
      </c>
      <c r="F208" s="16"/>
      <c r="G208" s="14"/>
      <c r="H208" s="15"/>
      <c r="I208" s="15"/>
      <c r="J208" s="34"/>
      <c r="K208" s="15"/>
      <c r="L208" s="16"/>
      <c r="M208" s="15"/>
      <c r="N208" s="14"/>
      <c r="O208" s="15"/>
      <c r="P208" s="15"/>
      <c r="Q208" s="37" t="s">
        <v>1274</v>
      </c>
      <c r="R208" s="15"/>
      <c r="S208" s="29" t="s">
        <v>427</v>
      </c>
      <c r="T208" s="50">
        <v>9342.08</v>
      </c>
      <c r="U208" s="67">
        <v>43466</v>
      </c>
      <c r="V208" s="67">
        <v>43830</v>
      </c>
      <c r="W208" s="50">
        <v>9342.08</v>
      </c>
      <c r="X208" s="14"/>
      <c r="Y208" s="14"/>
    </row>
    <row r="209" spans="1:25" s="1" customFormat="1" ht="75">
      <c r="A209" s="25" t="s">
        <v>719</v>
      </c>
      <c r="B209" s="15">
        <v>80204250585</v>
      </c>
      <c r="C209" s="16" t="s">
        <v>422</v>
      </c>
      <c r="D209" s="16" t="s">
        <v>720</v>
      </c>
      <c r="E209" s="16" t="s">
        <v>39</v>
      </c>
      <c r="F209" s="16"/>
      <c r="G209" s="14"/>
      <c r="H209" s="15"/>
      <c r="I209" s="15"/>
      <c r="J209" s="34"/>
      <c r="K209" s="15"/>
      <c r="L209" s="16"/>
      <c r="M209" s="15"/>
      <c r="N209" s="14"/>
      <c r="O209" s="15"/>
      <c r="P209" s="15"/>
      <c r="Q209" s="37">
        <v>10295850969</v>
      </c>
      <c r="R209" s="15"/>
      <c r="S209" s="29" t="s">
        <v>721</v>
      </c>
      <c r="T209" s="50">
        <v>16020</v>
      </c>
      <c r="U209" s="67">
        <v>43466</v>
      </c>
      <c r="V209" s="67">
        <v>43830</v>
      </c>
      <c r="W209" s="50">
        <v>0</v>
      </c>
      <c r="X209" s="14"/>
      <c r="Y209" s="14"/>
    </row>
    <row r="210" spans="1:25" s="1" customFormat="1" ht="60">
      <c r="A210" s="39">
        <v>7721605605</v>
      </c>
      <c r="B210" s="15">
        <v>80204250585</v>
      </c>
      <c r="C210" s="16" t="s">
        <v>422</v>
      </c>
      <c r="D210" s="16" t="s">
        <v>722</v>
      </c>
      <c r="E210" s="16" t="s">
        <v>39</v>
      </c>
      <c r="F210" s="16"/>
      <c r="G210" s="14"/>
      <c r="H210" s="15"/>
      <c r="I210" s="15"/>
      <c r="J210" s="34"/>
      <c r="K210" s="15"/>
      <c r="L210" s="16"/>
      <c r="M210" s="15"/>
      <c r="N210" s="14"/>
      <c r="O210" s="15"/>
      <c r="P210" s="15"/>
      <c r="Q210" s="34" t="s">
        <v>387</v>
      </c>
      <c r="R210" s="15"/>
      <c r="S210" s="29" t="s">
        <v>723</v>
      </c>
      <c r="T210" s="50">
        <v>41900</v>
      </c>
      <c r="U210" s="67">
        <v>43466</v>
      </c>
      <c r="V210" s="67">
        <v>43830</v>
      </c>
      <c r="W210" s="50">
        <v>41900</v>
      </c>
      <c r="X210" s="14"/>
      <c r="Y210" s="14"/>
    </row>
    <row r="211" spans="1:25" s="1" customFormat="1" ht="75">
      <c r="A211" s="25" t="s">
        <v>724</v>
      </c>
      <c r="B211" s="15">
        <v>80204250585</v>
      </c>
      <c r="C211" s="16" t="s">
        <v>422</v>
      </c>
      <c r="D211" s="16" t="s">
        <v>725</v>
      </c>
      <c r="E211" s="16" t="s">
        <v>39</v>
      </c>
      <c r="F211" s="16"/>
      <c r="G211" s="14"/>
      <c r="H211" s="15"/>
      <c r="I211" s="15"/>
      <c r="J211" s="34"/>
      <c r="K211" s="15"/>
      <c r="L211" s="16"/>
      <c r="M211" s="15"/>
      <c r="N211" s="14"/>
      <c r="O211" s="15"/>
      <c r="P211" s="15"/>
      <c r="Q211" s="37">
        <v>10295850969</v>
      </c>
      <c r="R211" s="15"/>
      <c r="S211" s="29" t="s">
        <v>721</v>
      </c>
      <c r="T211" s="50">
        <v>30600</v>
      </c>
      <c r="U211" s="67">
        <v>43466</v>
      </c>
      <c r="V211" s="67">
        <v>43830</v>
      </c>
      <c r="W211" s="50">
        <v>23064.75</v>
      </c>
      <c r="X211" s="14"/>
      <c r="Y211" s="14"/>
    </row>
    <row r="212" spans="1:25" s="1" customFormat="1" ht="45">
      <c r="A212" s="25" t="s">
        <v>726</v>
      </c>
      <c r="B212" s="15">
        <v>80204250585</v>
      </c>
      <c r="C212" s="16" t="s">
        <v>422</v>
      </c>
      <c r="D212" s="16" t="s">
        <v>727</v>
      </c>
      <c r="E212" s="16" t="s">
        <v>39</v>
      </c>
      <c r="F212" s="16"/>
      <c r="G212" s="14"/>
      <c r="H212" s="15"/>
      <c r="I212" s="15"/>
      <c r="J212" s="34"/>
      <c r="K212" s="15"/>
      <c r="L212" s="16"/>
      <c r="M212" s="15"/>
      <c r="N212" s="14"/>
      <c r="O212" s="15"/>
      <c r="P212" s="15"/>
      <c r="Q212" s="37">
        <v>11139860156</v>
      </c>
      <c r="R212" s="15"/>
      <c r="S212" s="29" t="s">
        <v>728</v>
      </c>
      <c r="T212" s="50">
        <v>41800</v>
      </c>
      <c r="U212" s="67">
        <v>43466</v>
      </c>
      <c r="V212" s="67">
        <v>43830</v>
      </c>
      <c r="W212" s="50">
        <v>41800</v>
      </c>
      <c r="X212" s="14"/>
      <c r="Y212" s="14"/>
    </row>
    <row r="213" spans="1:25" s="1" customFormat="1" ht="60">
      <c r="A213" s="25" t="s">
        <v>729</v>
      </c>
      <c r="B213" s="15">
        <v>80204250585</v>
      </c>
      <c r="C213" s="16" t="s">
        <v>422</v>
      </c>
      <c r="D213" s="16" t="s">
        <v>730</v>
      </c>
      <c r="E213" s="16" t="s">
        <v>39</v>
      </c>
      <c r="F213" s="16"/>
      <c r="G213" s="14"/>
      <c r="H213" s="15"/>
      <c r="I213" s="15"/>
      <c r="J213" s="34"/>
      <c r="K213" s="15"/>
      <c r="L213" s="16"/>
      <c r="M213" s="15"/>
      <c r="N213" s="14"/>
      <c r="O213" s="15"/>
      <c r="P213" s="15"/>
      <c r="Q213" s="37"/>
      <c r="R213" s="15"/>
      <c r="S213" s="29" t="s">
        <v>731</v>
      </c>
      <c r="T213" s="50">
        <v>5500</v>
      </c>
      <c r="U213" s="67">
        <v>43466</v>
      </c>
      <c r="V213" s="67">
        <v>43830</v>
      </c>
      <c r="W213" s="50">
        <v>5500</v>
      </c>
      <c r="X213" s="14"/>
      <c r="Y213" s="14"/>
    </row>
    <row r="214" spans="1:25" s="1" customFormat="1" ht="60">
      <c r="A214" s="25" t="s">
        <v>732</v>
      </c>
      <c r="B214" s="15">
        <v>80204250585</v>
      </c>
      <c r="C214" s="16" t="s">
        <v>422</v>
      </c>
      <c r="D214" s="16" t="s">
        <v>733</v>
      </c>
      <c r="E214" s="16" t="s">
        <v>39</v>
      </c>
      <c r="F214" s="16"/>
      <c r="G214" s="14"/>
      <c r="H214" s="15"/>
      <c r="I214" s="15"/>
      <c r="J214" s="34"/>
      <c r="K214" s="15"/>
      <c r="L214" s="16"/>
      <c r="M214" s="15"/>
      <c r="N214" s="14"/>
      <c r="O214" s="15"/>
      <c r="P214" s="15"/>
      <c r="Q214" s="37">
        <v>13211660157</v>
      </c>
      <c r="R214" s="15"/>
      <c r="S214" s="29" t="s">
        <v>734</v>
      </c>
      <c r="T214" s="50">
        <v>12000</v>
      </c>
      <c r="U214" s="67">
        <v>43466</v>
      </c>
      <c r="V214" s="67">
        <v>43830</v>
      </c>
      <c r="W214" s="50">
        <v>12000</v>
      </c>
      <c r="X214" s="14"/>
      <c r="Y214" s="14"/>
    </row>
    <row r="215" spans="1:25" s="1" customFormat="1" ht="60">
      <c r="A215" s="27" t="s">
        <v>735</v>
      </c>
      <c r="B215" s="15">
        <v>80204250585</v>
      </c>
      <c r="C215" s="16" t="s">
        <v>422</v>
      </c>
      <c r="D215" s="16" t="s">
        <v>736</v>
      </c>
      <c r="E215" s="16" t="s">
        <v>39</v>
      </c>
      <c r="F215" s="16"/>
      <c r="G215" s="14"/>
      <c r="H215" s="15"/>
      <c r="I215" s="15"/>
      <c r="J215" s="34"/>
      <c r="K215" s="15"/>
      <c r="L215" s="16"/>
      <c r="M215" s="15"/>
      <c r="N215" s="14"/>
      <c r="O215" s="15"/>
      <c r="P215" s="15"/>
      <c r="Q215" s="37" t="s">
        <v>737</v>
      </c>
      <c r="R215" s="15"/>
      <c r="S215" s="29" t="s">
        <v>738</v>
      </c>
      <c r="T215" s="50">
        <v>39000</v>
      </c>
      <c r="U215" s="67">
        <v>43466</v>
      </c>
      <c r="V215" s="67">
        <v>43830</v>
      </c>
      <c r="W215" s="50">
        <v>29250</v>
      </c>
      <c r="X215" s="14"/>
      <c r="Y215" s="14"/>
    </row>
    <row r="216" spans="1:25" s="1" customFormat="1" ht="45">
      <c r="A216" s="25" t="s">
        <v>739</v>
      </c>
      <c r="B216" s="15">
        <v>80204250585</v>
      </c>
      <c r="C216" s="16" t="s">
        <v>422</v>
      </c>
      <c r="D216" s="16" t="s">
        <v>740</v>
      </c>
      <c r="E216" s="16" t="s">
        <v>39</v>
      </c>
      <c r="F216" s="16"/>
      <c r="G216" s="14"/>
      <c r="H216" s="15"/>
      <c r="I216" s="15"/>
      <c r="J216" s="34"/>
      <c r="K216" s="15"/>
      <c r="L216" s="16"/>
      <c r="M216" s="15"/>
      <c r="N216" s="14"/>
      <c r="O216" s="15"/>
      <c r="P216" s="15"/>
      <c r="Q216" s="37">
        <v>10100001006</v>
      </c>
      <c r="R216" s="15"/>
      <c r="S216" s="29" t="s">
        <v>741</v>
      </c>
      <c r="T216" s="50">
        <v>18600</v>
      </c>
      <c r="U216" s="67">
        <v>43466</v>
      </c>
      <c r="V216" s="67">
        <v>43830</v>
      </c>
      <c r="W216" s="50">
        <v>18600</v>
      </c>
      <c r="X216" s="14"/>
      <c r="Y216" s="14"/>
    </row>
    <row r="217" spans="1:25" s="1" customFormat="1" ht="60">
      <c r="A217" s="25" t="s">
        <v>742</v>
      </c>
      <c r="B217" s="15">
        <v>80204250585</v>
      </c>
      <c r="C217" s="16" t="s">
        <v>422</v>
      </c>
      <c r="D217" s="16" t="s">
        <v>743</v>
      </c>
      <c r="E217" s="16" t="s">
        <v>39</v>
      </c>
      <c r="F217" s="16"/>
      <c r="G217" s="14"/>
      <c r="H217" s="15"/>
      <c r="I217" s="15"/>
      <c r="J217" s="34"/>
      <c r="K217" s="15"/>
      <c r="L217" s="16"/>
      <c r="M217" s="15"/>
      <c r="N217" s="14"/>
      <c r="O217" s="15"/>
      <c r="P217" s="15"/>
      <c r="Q217" s="37">
        <v>10100001006</v>
      </c>
      <c r="R217" s="15"/>
      <c r="S217" s="29" t="s">
        <v>741</v>
      </c>
      <c r="T217" s="50">
        <v>13400</v>
      </c>
      <c r="U217" s="67">
        <v>43466</v>
      </c>
      <c r="V217" s="67">
        <v>43830</v>
      </c>
      <c r="W217" s="50">
        <v>13400</v>
      </c>
      <c r="X217" s="14"/>
      <c r="Y217" s="14"/>
    </row>
    <row r="218" spans="1:25" s="1" customFormat="1" ht="90">
      <c r="A218" s="25" t="s">
        <v>744</v>
      </c>
      <c r="B218" s="15">
        <v>80204250585</v>
      </c>
      <c r="C218" s="16" t="s">
        <v>422</v>
      </c>
      <c r="D218" s="16" t="s">
        <v>745</v>
      </c>
      <c r="E218" s="16" t="s">
        <v>39</v>
      </c>
      <c r="F218" s="16"/>
      <c r="G218" s="14"/>
      <c r="H218" s="15"/>
      <c r="I218" s="15"/>
      <c r="J218" s="34"/>
      <c r="K218" s="15"/>
      <c r="L218" s="16"/>
      <c r="M218" s="15"/>
      <c r="N218" s="14"/>
      <c r="O218" s="15"/>
      <c r="P218" s="15"/>
      <c r="Q218" s="37">
        <v>13014760154</v>
      </c>
      <c r="R218" s="15"/>
      <c r="S218" s="29" t="s">
        <v>424</v>
      </c>
      <c r="T218" s="50">
        <v>16436.59</v>
      </c>
      <c r="U218" s="67">
        <v>43466</v>
      </c>
      <c r="V218" s="67">
        <v>43830</v>
      </c>
      <c r="W218" s="50">
        <v>16436.59</v>
      </c>
      <c r="X218" s="14"/>
      <c r="Y218" s="14"/>
    </row>
    <row r="219" spans="1:25" s="1" customFormat="1" ht="60">
      <c r="A219" s="25" t="s">
        <v>746</v>
      </c>
      <c r="B219" s="15">
        <v>80204250585</v>
      </c>
      <c r="C219" s="16" t="s">
        <v>422</v>
      </c>
      <c r="D219" s="16" t="s">
        <v>747</v>
      </c>
      <c r="E219" s="16" t="s">
        <v>39</v>
      </c>
      <c r="F219" s="16"/>
      <c r="G219" s="14"/>
      <c r="H219" s="15"/>
      <c r="I219" s="15"/>
      <c r="J219" s="34"/>
      <c r="K219" s="15"/>
      <c r="L219" s="16"/>
      <c r="M219" s="15"/>
      <c r="N219" s="14"/>
      <c r="O219" s="15"/>
      <c r="P219" s="15"/>
      <c r="Q219" s="37" t="s">
        <v>362</v>
      </c>
      <c r="R219" s="15"/>
      <c r="S219" s="31" t="s">
        <v>748</v>
      </c>
      <c r="T219" s="50">
        <v>15298.3</v>
      </c>
      <c r="U219" s="67">
        <v>43466</v>
      </c>
      <c r="V219" s="67">
        <v>43830</v>
      </c>
      <c r="W219" s="51">
        <v>7610.91</v>
      </c>
      <c r="X219" s="14"/>
      <c r="Y219" s="14"/>
    </row>
    <row r="220" spans="1:25" s="1" customFormat="1" ht="60">
      <c r="A220" s="25" t="s">
        <v>749</v>
      </c>
      <c r="B220" s="15">
        <v>80204250585</v>
      </c>
      <c r="C220" s="16" t="s">
        <v>422</v>
      </c>
      <c r="D220" s="16" t="s">
        <v>750</v>
      </c>
      <c r="E220" s="16" t="s">
        <v>39</v>
      </c>
      <c r="F220" s="16"/>
      <c r="G220" s="14"/>
      <c r="H220" s="15"/>
      <c r="I220" s="15"/>
      <c r="J220" s="34"/>
      <c r="K220" s="15"/>
      <c r="L220" s="16"/>
      <c r="M220" s="15"/>
      <c r="N220" s="14"/>
      <c r="O220" s="15"/>
      <c r="P220" s="15"/>
      <c r="Q220" s="37">
        <v>391130580</v>
      </c>
      <c r="R220" s="15"/>
      <c r="S220" s="29" t="s">
        <v>751</v>
      </c>
      <c r="T220" s="50">
        <v>35870.43</v>
      </c>
      <c r="U220" s="67">
        <v>43466</v>
      </c>
      <c r="V220" s="67">
        <v>43830</v>
      </c>
      <c r="W220" s="50">
        <v>35870.43</v>
      </c>
      <c r="X220" s="14"/>
      <c r="Y220" s="14"/>
    </row>
    <row r="221" spans="1:25" s="1" customFormat="1" ht="60">
      <c r="A221" s="25" t="s">
        <v>752</v>
      </c>
      <c r="B221" s="15">
        <v>80204250585</v>
      </c>
      <c r="C221" s="16" t="s">
        <v>422</v>
      </c>
      <c r="D221" s="16" t="s">
        <v>753</v>
      </c>
      <c r="E221" s="16" t="s">
        <v>39</v>
      </c>
      <c r="F221" s="16"/>
      <c r="G221" s="14"/>
      <c r="H221" s="15"/>
      <c r="I221" s="15"/>
      <c r="J221" s="34"/>
      <c r="K221" s="15"/>
      <c r="L221" s="16"/>
      <c r="M221" s="15"/>
      <c r="N221" s="14"/>
      <c r="O221" s="15"/>
      <c r="P221" s="15"/>
      <c r="Q221" s="37" t="s">
        <v>374</v>
      </c>
      <c r="R221" s="15"/>
      <c r="S221" s="29" t="s">
        <v>375</v>
      </c>
      <c r="T221" s="50">
        <v>30000</v>
      </c>
      <c r="U221" s="67">
        <v>43466</v>
      </c>
      <c r="V221" s="67">
        <v>43830</v>
      </c>
      <c r="W221" s="50">
        <v>30000</v>
      </c>
      <c r="X221" s="14"/>
      <c r="Y221" s="14"/>
    </row>
    <row r="222" spans="1:25" s="1" customFormat="1" ht="75">
      <c r="A222" s="25" t="s">
        <v>754</v>
      </c>
      <c r="B222" s="15">
        <v>80204250585</v>
      </c>
      <c r="C222" s="16" t="s">
        <v>422</v>
      </c>
      <c r="D222" s="16" t="s">
        <v>755</v>
      </c>
      <c r="E222" s="16" t="s">
        <v>39</v>
      </c>
      <c r="F222" s="16"/>
      <c r="G222" s="14"/>
      <c r="H222" s="15"/>
      <c r="I222" s="15"/>
      <c r="J222" s="34"/>
      <c r="K222" s="15"/>
      <c r="L222" s="16"/>
      <c r="M222" s="15"/>
      <c r="N222" s="14"/>
      <c r="O222" s="15"/>
      <c r="P222" s="15"/>
      <c r="Q222" s="37" t="s">
        <v>370</v>
      </c>
      <c r="R222" s="15"/>
      <c r="S222" s="36" t="s">
        <v>371</v>
      </c>
      <c r="T222" s="50">
        <v>65000</v>
      </c>
      <c r="U222" s="67">
        <v>43466</v>
      </c>
      <c r="V222" s="67">
        <v>43830</v>
      </c>
      <c r="W222" s="50">
        <v>65000</v>
      </c>
      <c r="X222" s="14"/>
      <c r="Y222" s="14"/>
    </row>
    <row r="223" spans="1:25" s="1" customFormat="1" ht="45">
      <c r="A223" s="25" t="s">
        <v>749</v>
      </c>
      <c r="B223" s="15">
        <v>80204250585</v>
      </c>
      <c r="C223" s="16" t="s">
        <v>422</v>
      </c>
      <c r="D223" s="16" t="s">
        <v>757</v>
      </c>
      <c r="E223" s="16" t="s">
        <v>39</v>
      </c>
      <c r="F223" s="16"/>
      <c r="G223" s="14"/>
      <c r="H223" s="15"/>
      <c r="I223" s="15"/>
      <c r="J223" s="34"/>
      <c r="K223" s="15"/>
      <c r="L223" s="16"/>
      <c r="M223" s="15"/>
      <c r="N223" s="14"/>
      <c r="O223" s="15"/>
      <c r="P223" s="15"/>
      <c r="Q223" s="37">
        <v>391130580</v>
      </c>
      <c r="R223" s="15"/>
      <c r="S223" s="29" t="s">
        <v>751</v>
      </c>
      <c r="T223" s="50">
        <v>759</v>
      </c>
      <c r="U223" s="67">
        <v>43466</v>
      </c>
      <c r="V223" s="67">
        <v>43830</v>
      </c>
      <c r="W223" s="50">
        <v>759</v>
      </c>
      <c r="X223" s="14"/>
      <c r="Y223" s="14"/>
    </row>
    <row r="224" spans="1:25" s="14" customFormat="1" ht="409.5">
      <c r="A224" s="25" t="s">
        <v>758</v>
      </c>
      <c r="B224" s="15">
        <v>80204250585</v>
      </c>
      <c r="C224" s="16" t="s">
        <v>422</v>
      </c>
      <c r="D224" s="16" t="s">
        <v>759</v>
      </c>
      <c r="E224" s="16" t="s">
        <v>43</v>
      </c>
      <c r="F224" s="16"/>
      <c r="H224" s="15"/>
      <c r="I224" s="15"/>
      <c r="J224" s="34" t="s">
        <v>1210</v>
      </c>
      <c r="K224" s="15"/>
      <c r="L224" s="126" t="s">
        <v>1282</v>
      </c>
      <c r="M224" s="15"/>
      <c r="O224" s="15"/>
      <c r="P224" s="15"/>
      <c r="Q224" s="37" t="s">
        <v>1209</v>
      </c>
      <c r="R224" s="15"/>
      <c r="S224" s="29" t="s">
        <v>1208</v>
      </c>
      <c r="T224" s="50">
        <v>476666.68</v>
      </c>
      <c r="U224" s="67"/>
      <c r="V224" s="67"/>
      <c r="W224" s="50">
        <v>0</v>
      </c>
    </row>
    <row r="225" spans="1:25" s="1" customFormat="1" ht="409.5">
      <c r="A225" s="39">
        <v>7629971341</v>
      </c>
      <c r="B225" s="15">
        <v>80204250585</v>
      </c>
      <c r="C225" s="16" t="s">
        <v>422</v>
      </c>
      <c r="D225" s="16" t="s">
        <v>760</v>
      </c>
      <c r="E225" s="16" t="s">
        <v>51</v>
      </c>
      <c r="F225" s="16"/>
      <c r="G225" s="14"/>
      <c r="H225" s="15"/>
      <c r="I225" s="15"/>
      <c r="J225" s="34" t="s">
        <v>1210</v>
      </c>
      <c r="K225" s="15"/>
      <c r="L225" s="126" t="s">
        <v>1282</v>
      </c>
      <c r="M225" s="15"/>
      <c r="N225" s="14"/>
      <c r="O225" s="15"/>
      <c r="P225" s="15"/>
      <c r="Q225" s="37" t="s">
        <v>1209</v>
      </c>
      <c r="R225" s="15"/>
      <c r="S225" s="29" t="s">
        <v>1208</v>
      </c>
      <c r="T225" s="50">
        <v>476666.68</v>
      </c>
      <c r="U225" s="67"/>
      <c r="V225" s="67"/>
      <c r="W225" s="50">
        <v>0</v>
      </c>
      <c r="X225" s="14"/>
      <c r="Y225" s="14"/>
    </row>
    <row r="226" spans="1:25" s="1" customFormat="1" ht="150">
      <c r="A226" s="25" t="s">
        <v>761</v>
      </c>
      <c r="B226" s="15">
        <v>80204250585</v>
      </c>
      <c r="C226" s="16" t="s">
        <v>422</v>
      </c>
      <c r="D226" s="16" t="s">
        <v>762</v>
      </c>
      <c r="E226" s="16" t="s">
        <v>43</v>
      </c>
      <c r="F226" s="16"/>
      <c r="G226" s="14"/>
      <c r="H226" s="15"/>
      <c r="I226" s="15"/>
      <c r="J226" s="34" t="s">
        <v>763</v>
      </c>
      <c r="K226" s="15"/>
      <c r="L226" s="16" t="s">
        <v>764</v>
      </c>
      <c r="M226" s="15"/>
      <c r="N226" s="14"/>
      <c r="O226" s="15"/>
      <c r="P226" s="15"/>
      <c r="Q226" s="37" t="s">
        <v>765</v>
      </c>
      <c r="R226" s="15"/>
      <c r="S226" s="29" t="s">
        <v>766</v>
      </c>
      <c r="T226" s="50">
        <v>200000</v>
      </c>
      <c r="U226" s="67">
        <v>43466</v>
      </c>
      <c r="V226" s="67">
        <v>44196</v>
      </c>
      <c r="W226" s="50">
        <v>0</v>
      </c>
      <c r="X226" s="14"/>
      <c r="Y226" s="14"/>
    </row>
    <row r="227" spans="1:25" s="1" customFormat="1" ht="105">
      <c r="A227" s="25" t="s">
        <v>767</v>
      </c>
      <c r="B227" s="15">
        <v>80204250585</v>
      </c>
      <c r="C227" s="16" t="s">
        <v>422</v>
      </c>
      <c r="D227" s="16" t="s">
        <v>768</v>
      </c>
      <c r="E227" s="16" t="s">
        <v>43</v>
      </c>
      <c r="F227" s="16"/>
      <c r="G227" s="14"/>
      <c r="H227" s="15"/>
      <c r="I227" s="15"/>
      <c r="J227" s="34" t="s">
        <v>769</v>
      </c>
      <c r="K227" s="15"/>
      <c r="L227" s="16" t="s">
        <v>770</v>
      </c>
      <c r="M227" s="15"/>
      <c r="N227" s="14"/>
      <c r="O227" s="15"/>
      <c r="P227" s="15"/>
      <c r="Q227" s="37" t="s">
        <v>104</v>
      </c>
      <c r="R227" s="15"/>
      <c r="S227" s="36" t="s">
        <v>105</v>
      </c>
      <c r="T227" s="50">
        <v>66743.210000000006</v>
      </c>
      <c r="U227" s="67">
        <v>43507</v>
      </c>
      <c r="V227" s="67">
        <v>44967</v>
      </c>
      <c r="W227" s="50">
        <v>0</v>
      </c>
      <c r="X227" s="14"/>
      <c r="Y227" s="14"/>
    </row>
    <row r="228" spans="1:25" s="1" customFormat="1" ht="45">
      <c r="A228" s="25" t="s">
        <v>771</v>
      </c>
      <c r="B228" s="15">
        <v>80204250585</v>
      </c>
      <c r="C228" s="16" t="s">
        <v>422</v>
      </c>
      <c r="D228" s="16" t="s">
        <v>772</v>
      </c>
      <c r="E228" s="16" t="s">
        <v>43</v>
      </c>
      <c r="F228" s="16"/>
      <c r="G228" s="14"/>
      <c r="H228" s="15"/>
      <c r="I228" s="15"/>
      <c r="J228" s="34" t="s">
        <v>773</v>
      </c>
      <c r="K228" s="15"/>
      <c r="L228" s="16" t="s">
        <v>774</v>
      </c>
      <c r="M228" s="15"/>
      <c r="N228" s="14"/>
      <c r="O228" s="15"/>
      <c r="P228" s="15"/>
      <c r="Q228" s="37" t="s">
        <v>773</v>
      </c>
      <c r="R228" s="15"/>
      <c r="S228" s="29" t="s">
        <v>774</v>
      </c>
      <c r="T228" s="50">
        <v>190000</v>
      </c>
      <c r="U228" s="67">
        <v>43617</v>
      </c>
      <c r="V228" s="67">
        <v>44711</v>
      </c>
      <c r="W228" s="50">
        <v>35.64</v>
      </c>
      <c r="X228" s="14"/>
      <c r="Y228" s="14"/>
    </row>
    <row r="229" spans="1:25" s="1" customFormat="1" ht="75">
      <c r="A229" s="25" t="s">
        <v>775</v>
      </c>
      <c r="B229" s="15">
        <v>80204250585</v>
      </c>
      <c r="C229" s="16" t="s">
        <v>422</v>
      </c>
      <c r="D229" s="16" t="s">
        <v>776</v>
      </c>
      <c r="E229" s="16" t="s">
        <v>43</v>
      </c>
      <c r="F229" s="16"/>
      <c r="G229" s="14"/>
      <c r="H229" s="15"/>
      <c r="I229" s="15"/>
      <c r="J229" s="34" t="s">
        <v>777</v>
      </c>
      <c r="K229" s="15"/>
      <c r="L229" s="16" t="s">
        <v>778</v>
      </c>
      <c r="M229" s="15"/>
      <c r="N229" s="14"/>
      <c r="O229" s="15"/>
      <c r="P229" s="15"/>
      <c r="Q229" s="37" t="s">
        <v>121</v>
      </c>
      <c r="R229" s="15"/>
      <c r="S229" s="29" t="s">
        <v>779</v>
      </c>
      <c r="T229" s="50">
        <v>136788</v>
      </c>
      <c r="U229" s="67">
        <v>43525</v>
      </c>
      <c r="V229" s="67">
        <v>44620</v>
      </c>
      <c r="W229" s="50">
        <f>3486.51+3498.79+1166.26+3505.73</f>
        <v>11657.29</v>
      </c>
      <c r="X229" s="14"/>
      <c r="Y229" s="14"/>
    </row>
    <row r="230" spans="1:25" s="1" customFormat="1" ht="75">
      <c r="A230" s="25" t="s">
        <v>780</v>
      </c>
      <c r="B230" s="15">
        <v>80204250585</v>
      </c>
      <c r="C230" s="16" t="s">
        <v>422</v>
      </c>
      <c r="D230" s="16" t="s">
        <v>781</v>
      </c>
      <c r="E230" s="16" t="s">
        <v>43</v>
      </c>
      <c r="F230" s="16"/>
      <c r="G230" s="14"/>
      <c r="H230" s="15"/>
      <c r="I230" s="15"/>
      <c r="J230" s="34" t="s">
        <v>782</v>
      </c>
      <c r="K230" s="15"/>
      <c r="L230" s="16" t="s">
        <v>783</v>
      </c>
      <c r="M230" s="15"/>
      <c r="N230" s="14"/>
      <c r="O230" s="15"/>
      <c r="P230" s="15"/>
      <c r="Q230" s="37"/>
      <c r="R230" s="15"/>
      <c r="S230" s="29"/>
      <c r="T230" s="50">
        <v>73140</v>
      </c>
      <c r="U230" s="67">
        <v>43525</v>
      </c>
      <c r="V230" s="67">
        <v>44620</v>
      </c>
      <c r="W230" s="50">
        <v>0</v>
      </c>
      <c r="X230" s="14"/>
      <c r="Y230" s="14"/>
    </row>
    <row r="231" spans="1:25" s="1" customFormat="1" ht="45">
      <c r="A231" s="25" t="s">
        <v>784</v>
      </c>
      <c r="B231" s="15">
        <v>80204250585</v>
      </c>
      <c r="C231" s="16" t="s">
        <v>422</v>
      </c>
      <c r="D231" s="16" t="s">
        <v>785</v>
      </c>
      <c r="E231" s="16" t="s">
        <v>48</v>
      </c>
      <c r="F231" s="16"/>
      <c r="G231" s="14"/>
      <c r="H231" s="15"/>
      <c r="I231" s="15"/>
      <c r="J231" s="34">
        <v>3675290286</v>
      </c>
      <c r="K231" s="15"/>
      <c r="L231" s="16" t="s">
        <v>786</v>
      </c>
      <c r="M231" s="15"/>
      <c r="N231" s="14"/>
      <c r="O231" s="15"/>
      <c r="P231" s="15"/>
      <c r="Q231" s="37" t="s">
        <v>1264</v>
      </c>
      <c r="R231" s="15"/>
      <c r="S231" s="29" t="s">
        <v>786</v>
      </c>
      <c r="T231" s="50">
        <v>2024.46</v>
      </c>
      <c r="U231" s="67">
        <v>43393</v>
      </c>
      <c r="V231" s="67">
        <v>43396</v>
      </c>
      <c r="W231" s="50">
        <v>1012.22</v>
      </c>
      <c r="X231" s="14"/>
      <c r="Y231" s="14"/>
    </row>
    <row r="232" spans="1:25" s="1" customFormat="1" ht="60">
      <c r="A232" s="25" t="s">
        <v>787</v>
      </c>
      <c r="B232" s="15">
        <v>80204250585</v>
      </c>
      <c r="C232" s="16" t="s">
        <v>422</v>
      </c>
      <c r="D232" s="16" t="s">
        <v>788</v>
      </c>
      <c r="E232" s="16" t="s">
        <v>51</v>
      </c>
      <c r="F232" s="16"/>
      <c r="G232" s="14"/>
      <c r="H232" s="15"/>
      <c r="I232" s="15"/>
      <c r="J232" s="34" t="s">
        <v>789</v>
      </c>
      <c r="K232" s="15"/>
      <c r="L232" s="16" t="s">
        <v>491</v>
      </c>
      <c r="M232" s="15"/>
      <c r="N232" s="14"/>
      <c r="O232" s="15"/>
      <c r="P232" s="15"/>
      <c r="Q232" s="37" t="s">
        <v>789</v>
      </c>
      <c r="R232" s="15"/>
      <c r="S232" s="29" t="s">
        <v>491</v>
      </c>
      <c r="T232" s="50">
        <v>10870.5</v>
      </c>
      <c r="U232" s="67">
        <v>43413</v>
      </c>
      <c r="V232" s="67">
        <v>43419</v>
      </c>
      <c r="W232" s="50">
        <v>10870.5</v>
      </c>
      <c r="X232" s="14"/>
      <c r="Y232" s="14"/>
    </row>
    <row r="233" spans="1:25" s="1" customFormat="1" ht="45">
      <c r="A233" s="25" t="s">
        <v>790</v>
      </c>
      <c r="B233" s="15">
        <v>80204250585</v>
      </c>
      <c r="C233" s="16" t="s">
        <v>422</v>
      </c>
      <c r="D233" s="16" t="s">
        <v>791</v>
      </c>
      <c r="E233" s="16" t="s">
        <v>48</v>
      </c>
      <c r="F233" s="16"/>
      <c r="G233" s="14"/>
      <c r="H233" s="15"/>
      <c r="I233" s="15"/>
      <c r="J233" s="34" t="s">
        <v>792</v>
      </c>
      <c r="K233" s="15"/>
      <c r="L233" s="16" t="s">
        <v>793</v>
      </c>
      <c r="M233" s="15"/>
      <c r="N233" s="14"/>
      <c r="O233" s="15"/>
      <c r="P233" s="15"/>
      <c r="Q233" s="37" t="s">
        <v>792</v>
      </c>
      <c r="R233" s="15"/>
      <c r="S233" s="29" t="s">
        <v>793</v>
      </c>
      <c r="T233" s="50">
        <v>6489</v>
      </c>
      <c r="U233" s="67">
        <v>43424</v>
      </c>
      <c r="V233" s="67">
        <v>43454</v>
      </c>
      <c r="W233" s="50">
        <v>6489</v>
      </c>
      <c r="X233" s="14"/>
      <c r="Y233" s="14"/>
    </row>
    <row r="234" spans="1:25" s="1" customFormat="1" ht="60">
      <c r="A234" s="25" t="s">
        <v>794</v>
      </c>
      <c r="B234" s="15">
        <v>80204250585</v>
      </c>
      <c r="C234" s="16" t="s">
        <v>422</v>
      </c>
      <c r="D234" s="16" t="s">
        <v>795</v>
      </c>
      <c r="E234" s="16" t="s">
        <v>39</v>
      </c>
      <c r="F234" s="16"/>
      <c r="G234" s="15"/>
      <c r="H234" s="15"/>
      <c r="I234" s="15"/>
      <c r="J234" s="34" t="s">
        <v>181</v>
      </c>
      <c r="K234" s="15"/>
      <c r="L234" s="16" t="s">
        <v>406</v>
      </c>
      <c r="M234" s="15"/>
      <c r="N234" s="15"/>
      <c r="O234" s="15"/>
      <c r="P234" s="15"/>
      <c r="Q234" s="34" t="s">
        <v>181</v>
      </c>
      <c r="R234" s="15"/>
      <c r="S234" s="16" t="s">
        <v>406</v>
      </c>
      <c r="T234" s="50">
        <v>225210.11</v>
      </c>
      <c r="U234" s="67">
        <v>43466</v>
      </c>
      <c r="V234" s="67">
        <v>43830</v>
      </c>
      <c r="W234" s="50">
        <v>214866.77</v>
      </c>
      <c r="X234" s="14"/>
      <c r="Y234" s="14"/>
    </row>
    <row r="235" spans="1:25" s="1" customFormat="1" ht="105">
      <c r="A235" s="25" t="s">
        <v>796</v>
      </c>
      <c r="B235" s="15">
        <v>80204250585</v>
      </c>
      <c r="C235" s="16" t="s">
        <v>422</v>
      </c>
      <c r="D235" s="16" t="s">
        <v>1222</v>
      </c>
      <c r="E235" s="16" t="s">
        <v>48</v>
      </c>
      <c r="F235" s="16"/>
      <c r="G235" s="14"/>
      <c r="H235" s="15"/>
      <c r="I235" s="15"/>
      <c r="J235" s="34"/>
      <c r="K235" s="15"/>
      <c r="L235" s="16"/>
      <c r="M235" s="15"/>
      <c r="N235" s="14"/>
      <c r="O235" s="15"/>
      <c r="P235" s="15"/>
      <c r="Q235" s="37" t="s">
        <v>1265</v>
      </c>
      <c r="R235" s="15"/>
      <c r="S235" s="31" t="s">
        <v>797</v>
      </c>
      <c r="T235" s="50">
        <v>300</v>
      </c>
      <c r="U235" s="67">
        <v>43521</v>
      </c>
      <c r="V235" s="67">
        <v>43521</v>
      </c>
      <c r="W235" s="50">
        <v>300</v>
      </c>
      <c r="X235" s="14"/>
      <c r="Y235" s="14"/>
    </row>
    <row r="236" spans="1:25" s="1" customFormat="1" ht="120">
      <c r="A236" s="25" t="s">
        <v>798</v>
      </c>
      <c r="B236" s="15">
        <v>80204250585</v>
      </c>
      <c r="C236" s="16" t="s">
        <v>422</v>
      </c>
      <c r="D236" s="16" t="s">
        <v>799</v>
      </c>
      <c r="E236" s="16" t="s">
        <v>48</v>
      </c>
      <c r="F236" s="16"/>
      <c r="G236" s="14"/>
      <c r="H236" s="15"/>
      <c r="I236" s="15"/>
      <c r="J236" s="34"/>
      <c r="K236" s="15"/>
      <c r="L236" s="16"/>
      <c r="M236" s="15"/>
      <c r="N236" s="14"/>
      <c r="O236" s="15"/>
      <c r="P236" s="15"/>
      <c r="Q236" s="37" t="s">
        <v>1265</v>
      </c>
      <c r="R236" s="15"/>
      <c r="S236" s="31" t="s">
        <v>797</v>
      </c>
      <c r="T236" s="50">
        <v>300</v>
      </c>
      <c r="U236" s="67">
        <v>43496</v>
      </c>
      <c r="V236" s="67">
        <v>43496</v>
      </c>
      <c r="W236" s="50">
        <v>300</v>
      </c>
      <c r="X236" s="14"/>
      <c r="Y236" s="14"/>
    </row>
    <row r="237" spans="1:25" s="1" customFormat="1" ht="90">
      <c r="A237" s="25" t="s">
        <v>800</v>
      </c>
      <c r="B237" s="15">
        <v>80204250585</v>
      </c>
      <c r="C237" s="16" t="s">
        <v>422</v>
      </c>
      <c r="D237" s="16" t="s">
        <v>801</v>
      </c>
      <c r="E237" s="16" t="s">
        <v>51</v>
      </c>
      <c r="F237" s="16"/>
      <c r="G237" s="14"/>
      <c r="H237" s="15"/>
      <c r="I237" s="15"/>
      <c r="J237" s="34"/>
      <c r="K237" s="15"/>
      <c r="L237" s="16"/>
      <c r="M237" s="15"/>
      <c r="N237" s="14"/>
      <c r="O237" s="15"/>
      <c r="P237" s="15"/>
      <c r="Q237" s="37" t="s">
        <v>789</v>
      </c>
      <c r="R237" s="15"/>
      <c r="S237" s="29" t="s">
        <v>491</v>
      </c>
      <c r="T237" s="50">
        <v>31811.25</v>
      </c>
      <c r="U237" s="67">
        <v>43497</v>
      </c>
      <c r="V237" s="67">
        <v>43861</v>
      </c>
      <c r="W237" s="50">
        <v>31811.25</v>
      </c>
      <c r="X237" s="14"/>
      <c r="Y237" s="14"/>
    </row>
    <row r="238" spans="1:25" s="1" customFormat="1" ht="105">
      <c r="A238" s="25" t="s">
        <v>802</v>
      </c>
      <c r="B238" s="15">
        <v>80204250585</v>
      </c>
      <c r="C238" s="16" t="s">
        <v>422</v>
      </c>
      <c r="D238" s="16" t="s">
        <v>1221</v>
      </c>
      <c r="E238" s="16" t="s">
        <v>48</v>
      </c>
      <c r="F238" s="16"/>
      <c r="G238" s="14"/>
      <c r="H238" s="15"/>
      <c r="I238" s="15"/>
      <c r="J238" s="34"/>
      <c r="K238" s="15"/>
      <c r="L238" s="16"/>
      <c r="M238" s="15"/>
      <c r="N238" s="14"/>
      <c r="O238" s="15"/>
      <c r="P238" s="15"/>
      <c r="Q238" s="37" t="s">
        <v>1266</v>
      </c>
      <c r="R238" s="15"/>
      <c r="S238" s="31" t="s">
        <v>803</v>
      </c>
      <c r="T238" s="50">
        <v>608.45000000000005</v>
      </c>
      <c r="U238" s="67">
        <v>43521</v>
      </c>
      <c r="V238" s="67">
        <v>43521</v>
      </c>
      <c r="W238" s="50">
        <v>608.45000000000005</v>
      </c>
      <c r="X238" s="14"/>
      <c r="Y238" s="14"/>
    </row>
    <row r="239" spans="1:25" s="14" customFormat="1" ht="180">
      <c r="A239" s="25" t="s">
        <v>985</v>
      </c>
      <c r="B239" s="15">
        <v>80204250585</v>
      </c>
      <c r="C239" s="16" t="s">
        <v>422</v>
      </c>
      <c r="D239" s="16" t="s">
        <v>1207</v>
      </c>
      <c r="E239" s="16" t="s">
        <v>43</v>
      </c>
      <c r="F239" s="16"/>
      <c r="H239" s="15"/>
      <c r="I239" s="15"/>
      <c r="J239" s="34"/>
      <c r="K239" s="15"/>
      <c r="L239" s="16"/>
      <c r="M239" s="15"/>
      <c r="O239" s="15"/>
      <c r="P239" s="15"/>
      <c r="Q239" s="37" t="s">
        <v>1209</v>
      </c>
      <c r="R239" s="15"/>
      <c r="S239" s="29" t="s">
        <v>1208</v>
      </c>
      <c r="T239" s="50">
        <v>476666.68</v>
      </c>
      <c r="U239" s="67">
        <v>43523</v>
      </c>
      <c r="V239" s="67">
        <v>44618</v>
      </c>
      <c r="W239" s="50">
        <f>78752.16+38796.48</f>
        <v>117548.64000000001</v>
      </c>
    </row>
    <row r="240" spans="1:25" s="1" customFormat="1" ht="30">
      <c r="A240" s="25" t="s">
        <v>804</v>
      </c>
      <c r="B240" s="15">
        <v>80204250585</v>
      </c>
      <c r="C240" s="16" t="s">
        <v>422</v>
      </c>
      <c r="D240" s="16" t="s">
        <v>805</v>
      </c>
      <c r="E240" s="16" t="s">
        <v>48</v>
      </c>
      <c r="F240" s="16"/>
      <c r="G240" s="14"/>
      <c r="H240" s="15"/>
      <c r="I240" s="15"/>
      <c r="J240" s="37" t="s">
        <v>238</v>
      </c>
      <c r="K240" s="15"/>
      <c r="L240" s="16" t="s">
        <v>806</v>
      </c>
      <c r="M240" s="15"/>
      <c r="N240" s="14"/>
      <c r="O240" s="15"/>
      <c r="P240" s="15"/>
      <c r="Q240" s="37" t="s">
        <v>238</v>
      </c>
      <c r="R240" s="15"/>
      <c r="S240" s="29" t="s">
        <v>806</v>
      </c>
      <c r="T240" s="50">
        <v>720</v>
      </c>
      <c r="U240" s="67">
        <v>43528</v>
      </c>
      <c r="V240" s="67">
        <v>43585</v>
      </c>
      <c r="W240" s="50">
        <v>720</v>
      </c>
      <c r="X240" s="14"/>
      <c r="Y240" s="14"/>
    </row>
    <row r="241" spans="1:25" s="1" customFormat="1" ht="60">
      <c r="A241" s="25" t="s">
        <v>807</v>
      </c>
      <c r="B241" s="15">
        <v>80204250585</v>
      </c>
      <c r="C241" s="16" t="s">
        <v>422</v>
      </c>
      <c r="D241" s="16" t="s">
        <v>808</v>
      </c>
      <c r="E241" s="16" t="s">
        <v>48</v>
      </c>
      <c r="F241" s="16"/>
      <c r="G241" s="14"/>
      <c r="H241" s="15"/>
      <c r="I241" s="15"/>
      <c r="J241" s="34"/>
      <c r="K241" s="15"/>
      <c r="L241" s="16"/>
      <c r="M241" s="15"/>
      <c r="N241" s="14"/>
      <c r="O241" s="15"/>
      <c r="P241" s="15"/>
      <c r="Q241" s="37" t="s">
        <v>238</v>
      </c>
      <c r="R241" s="15"/>
      <c r="S241" s="29" t="s">
        <v>806</v>
      </c>
      <c r="T241" s="50">
        <v>10000</v>
      </c>
      <c r="U241" s="67">
        <v>43466</v>
      </c>
      <c r="V241" s="67">
        <v>43738</v>
      </c>
      <c r="W241" s="50">
        <v>5969.89</v>
      </c>
      <c r="X241" s="14"/>
      <c r="Y241" s="14"/>
    </row>
    <row r="242" spans="1:25" s="1" customFormat="1" ht="105">
      <c r="A242" s="25" t="s">
        <v>809</v>
      </c>
      <c r="B242" s="15">
        <v>80204250585</v>
      </c>
      <c r="C242" s="16" t="s">
        <v>422</v>
      </c>
      <c r="D242" s="16" t="s">
        <v>810</v>
      </c>
      <c r="E242" s="16" t="s">
        <v>48</v>
      </c>
      <c r="F242" s="16"/>
      <c r="G242" s="14"/>
      <c r="H242" s="15"/>
      <c r="I242" s="15"/>
      <c r="J242" s="34" t="s">
        <v>811</v>
      </c>
      <c r="K242" s="15"/>
      <c r="L242" s="16" t="s">
        <v>812</v>
      </c>
      <c r="M242" s="15"/>
      <c r="N242" s="14"/>
      <c r="O242" s="15"/>
      <c r="P242" s="15"/>
      <c r="Q242" s="34" t="s">
        <v>1254</v>
      </c>
      <c r="R242" s="15"/>
      <c r="S242" s="29" t="s">
        <v>559</v>
      </c>
      <c r="T242" s="50">
        <v>6197.13</v>
      </c>
      <c r="U242" s="67">
        <v>43530</v>
      </c>
      <c r="V242" s="67">
        <v>43600</v>
      </c>
      <c r="W242" s="50">
        <v>0</v>
      </c>
      <c r="X242" s="14"/>
      <c r="Y242" s="14"/>
    </row>
    <row r="243" spans="1:25" s="1" customFormat="1" ht="75">
      <c r="A243" s="25" t="s">
        <v>266</v>
      </c>
      <c r="B243" s="15">
        <v>80204250585</v>
      </c>
      <c r="C243" s="16" t="s">
        <v>422</v>
      </c>
      <c r="D243" s="16" t="s">
        <v>813</v>
      </c>
      <c r="E243" s="16" t="s">
        <v>48</v>
      </c>
      <c r="F243" s="16"/>
      <c r="G243" s="14"/>
      <c r="H243" s="15"/>
      <c r="I243" s="15"/>
      <c r="J243" s="34"/>
      <c r="K243" s="15"/>
      <c r="L243" s="16"/>
      <c r="M243" s="15"/>
      <c r="N243" s="14"/>
      <c r="O243" s="15"/>
      <c r="P243" s="15"/>
      <c r="Q243" s="34" t="s">
        <v>1254</v>
      </c>
      <c r="R243" s="15"/>
      <c r="S243" s="29" t="s">
        <v>559</v>
      </c>
      <c r="T243" s="50">
        <v>415.75</v>
      </c>
      <c r="U243" s="67">
        <v>43510</v>
      </c>
      <c r="V243" s="67">
        <v>43511</v>
      </c>
      <c r="W243" s="50">
        <v>0</v>
      </c>
      <c r="X243" s="14"/>
      <c r="Y243" s="14"/>
    </row>
    <row r="244" spans="1:25" s="1" customFormat="1" ht="75">
      <c r="A244" s="25" t="s">
        <v>266</v>
      </c>
      <c r="B244" s="15">
        <v>80204250585</v>
      </c>
      <c r="C244" s="16" t="s">
        <v>422</v>
      </c>
      <c r="D244" s="16" t="s">
        <v>814</v>
      </c>
      <c r="E244" s="16" t="s">
        <v>48</v>
      </c>
      <c r="F244" s="16"/>
      <c r="G244" s="14"/>
      <c r="H244" s="15"/>
      <c r="I244" s="15"/>
      <c r="J244" s="34"/>
      <c r="K244" s="15"/>
      <c r="L244" s="16"/>
      <c r="M244" s="15"/>
      <c r="N244" s="14"/>
      <c r="O244" s="15"/>
      <c r="P244" s="15"/>
      <c r="Q244" s="34" t="s">
        <v>1254</v>
      </c>
      <c r="R244" s="15"/>
      <c r="S244" s="29" t="s">
        <v>559</v>
      </c>
      <c r="T244" s="50">
        <v>5156.37</v>
      </c>
      <c r="U244" s="67">
        <v>43510</v>
      </c>
      <c r="V244" s="67">
        <v>43511</v>
      </c>
      <c r="W244" s="50">
        <v>0</v>
      </c>
      <c r="X244" s="14"/>
      <c r="Y244" s="14"/>
    </row>
    <row r="245" spans="1:25" s="1" customFormat="1" ht="75">
      <c r="A245" s="25" t="s">
        <v>266</v>
      </c>
      <c r="B245" s="15">
        <v>80204250585</v>
      </c>
      <c r="C245" s="16" t="s">
        <v>422</v>
      </c>
      <c r="D245" s="16" t="s">
        <v>815</v>
      </c>
      <c r="E245" s="16" t="s">
        <v>48</v>
      </c>
      <c r="F245" s="16"/>
      <c r="G245" s="14"/>
      <c r="H245" s="15"/>
      <c r="I245" s="15"/>
      <c r="J245" s="34"/>
      <c r="K245" s="15"/>
      <c r="L245" s="16"/>
      <c r="M245" s="15"/>
      <c r="N245" s="14"/>
      <c r="O245" s="15"/>
      <c r="P245" s="15"/>
      <c r="Q245" s="34" t="s">
        <v>1254</v>
      </c>
      <c r="R245" s="15"/>
      <c r="S245" s="29" t="s">
        <v>559</v>
      </c>
      <c r="T245" s="50">
        <v>6485.68</v>
      </c>
      <c r="U245" s="67">
        <v>43510</v>
      </c>
      <c r="V245" s="67">
        <v>43511</v>
      </c>
      <c r="W245" s="50">
        <v>0</v>
      </c>
      <c r="X245" s="14"/>
      <c r="Y245" s="14"/>
    </row>
    <row r="246" spans="1:25" s="1" customFormat="1" ht="60">
      <c r="A246" s="25" t="s">
        <v>816</v>
      </c>
      <c r="B246" s="15">
        <v>80204250585</v>
      </c>
      <c r="C246" s="16" t="s">
        <v>422</v>
      </c>
      <c r="D246" s="16" t="s">
        <v>817</v>
      </c>
      <c r="E246" s="16" t="s">
        <v>48</v>
      </c>
      <c r="F246" s="16"/>
      <c r="G246" s="14"/>
      <c r="H246" s="15"/>
      <c r="I246" s="15"/>
      <c r="J246" s="34">
        <v>12156521002</v>
      </c>
      <c r="K246" s="15"/>
      <c r="L246" s="16" t="s">
        <v>818</v>
      </c>
      <c r="M246" s="15"/>
      <c r="N246" s="14"/>
      <c r="O246" s="15"/>
      <c r="P246" s="15"/>
      <c r="Q246" s="37">
        <v>12156521002</v>
      </c>
      <c r="R246" s="15"/>
      <c r="S246" s="29" t="s">
        <v>818</v>
      </c>
      <c r="T246" s="50">
        <v>19200</v>
      </c>
      <c r="U246" s="67">
        <v>43525</v>
      </c>
      <c r="V246" s="67">
        <v>43890</v>
      </c>
      <c r="W246" s="51">
        <v>16602.95</v>
      </c>
      <c r="X246" s="14"/>
      <c r="Y246" s="14"/>
    </row>
    <row r="247" spans="1:25" s="1" customFormat="1" ht="90">
      <c r="A247" s="25" t="s">
        <v>819</v>
      </c>
      <c r="B247" s="15">
        <v>80204250585</v>
      </c>
      <c r="C247" s="16" t="s">
        <v>422</v>
      </c>
      <c r="D247" s="16" t="s">
        <v>325</v>
      </c>
      <c r="E247" s="16" t="s">
        <v>48</v>
      </c>
      <c r="F247" s="16"/>
      <c r="G247" s="14"/>
      <c r="H247" s="15"/>
      <c r="I247" s="15"/>
      <c r="J247" s="34">
        <v>3533961003</v>
      </c>
      <c r="K247" s="15"/>
      <c r="L247" s="16" t="s">
        <v>435</v>
      </c>
      <c r="M247" s="15"/>
      <c r="N247" s="14"/>
      <c r="O247" s="15"/>
      <c r="P247" s="15"/>
      <c r="Q247" s="37" t="s">
        <v>326</v>
      </c>
      <c r="R247" s="15"/>
      <c r="S247" s="29" t="s">
        <v>435</v>
      </c>
      <c r="T247" s="50">
        <v>24576.87</v>
      </c>
      <c r="U247" s="67">
        <v>43466</v>
      </c>
      <c r="V247" s="67">
        <v>43555</v>
      </c>
      <c r="W247" s="50">
        <v>8237.89</v>
      </c>
      <c r="X247" s="14"/>
      <c r="Y247" s="14"/>
    </row>
    <row r="248" spans="1:25" s="1" customFormat="1" ht="90">
      <c r="A248" s="25" t="s">
        <v>820</v>
      </c>
      <c r="B248" s="15">
        <v>80204250585</v>
      </c>
      <c r="C248" s="16" t="s">
        <v>422</v>
      </c>
      <c r="D248" s="16" t="s">
        <v>1223</v>
      </c>
      <c r="E248" s="16" t="s">
        <v>48</v>
      </c>
      <c r="F248" s="16"/>
      <c r="G248" s="14"/>
      <c r="H248" s="15"/>
      <c r="I248" s="15"/>
      <c r="J248" s="34"/>
      <c r="K248" s="15"/>
      <c r="L248" s="16"/>
      <c r="M248" s="15"/>
      <c r="N248" s="14"/>
      <c r="O248" s="15"/>
      <c r="P248" s="15"/>
      <c r="Q248" s="37" t="s">
        <v>628</v>
      </c>
      <c r="R248" s="15"/>
      <c r="S248" s="29" t="s">
        <v>629</v>
      </c>
      <c r="T248" s="50">
        <v>300</v>
      </c>
      <c r="U248" s="67">
        <v>43521</v>
      </c>
      <c r="V248" s="67">
        <v>43521</v>
      </c>
      <c r="W248" s="50">
        <v>300</v>
      </c>
      <c r="X248" s="14"/>
      <c r="Y248" s="14"/>
    </row>
    <row r="249" spans="1:25" s="1" customFormat="1" ht="75">
      <c r="A249" s="25" t="s">
        <v>822</v>
      </c>
      <c r="B249" s="15">
        <v>80204250585</v>
      </c>
      <c r="C249" s="16" t="s">
        <v>422</v>
      </c>
      <c r="D249" s="16" t="s">
        <v>1224</v>
      </c>
      <c r="E249" s="16" t="s">
        <v>48</v>
      </c>
      <c r="F249" s="16"/>
      <c r="G249" s="14"/>
      <c r="H249" s="15"/>
      <c r="I249" s="15"/>
      <c r="J249" s="34"/>
      <c r="K249" s="15"/>
      <c r="L249" s="16"/>
      <c r="M249" s="15"/>
      <c r="N249" s="14"/>
      <c r="O249" s="15"/>
      <c r="P249" s="15"/>
      <c r="Q249" s="37" t="s">
        <v>628</v>
      </c>
      <c r="R249" s="15"/>
      <c r="S249" s="29" t="s">
        <v>629</v>
      </c>
      <c r="T249" s="50">
        <v>300</v>
      </c>
      <c r="U249" s="67">
        <v>43521</v>
      </c>
      <c r="V249" s="67">
        <v>43521</v>
      </c>
      <c r="W249" s="50">
        <v>300</v>
      </c>
      <c r="X249" s="14"/>
      <c r="Y249" s="14"/>
    </row>
    <row r="250" spans="1:25" s="1" customFormat="1" ht="120">
      <c r="A250" s="25" t="s">
        <v>823</v>
      </c>
      <c r="B250" s="15">
        <v>80204250585</v>
      </c>
      <c r="C250" s="16" t="s">
        <v>422</v>
      </c>
      <c r="D250" s="16" t="s">
        <v>799</v>
      </c>
      <c r="E250" s="16" t="s">
        <v>48</v>
      </c>
      <c r="F250" s="16"/>
      <c r="G250" s="14"/>
      <c r="H250" s="15"/>
      <c r="I250" s="15"/>
      <c r="J250" s="34"/>
      <c r="K250" s="15"/>
      <c r="L250" s="16"/>
      <c r="M250" s="15"/>
      <c r="N250" s="14"/>
      <c r="O250" s="15"/>
      <c r="P250" s="15"/>
      <c r="Q250" s="37" t="s">
        <v>628</v>
      </c>
      <c r="R250" s="15"/>
      <c r="S250" s="29" t="s">
        <v>629</v>
      </c>
      <c r="T250" s="50">
        <v>300</v>
      </c>
      <c r="U250" s="67">
        <v>43496</v>
      </c>
      <c r="V250" s="67">
        <v>43496</v>
      </c>
      <c r="W250" s="50">
        <v>300</v>
      </c>
      <c r="X250" s="14"/>
      <c r="Y250" s="14"/>
    </row>
    <row r="251" spans="1:25" s="1" customFormat="1" ht="120">
      <c r="A251" s="25" t="s">
        <v>824</v>
      </c>
      <c r="B251" s="15">
        <v>80204250585</v>
      </c>
      <c r="C251" s="16" t="s">
        <v>422</v>
      </c>
      <c r="D251" s="16" t="s">
        <v>825</v>
      </c>
      <c r="E251" s="16" t="s">
        <v>48</v>
      </c>
      <c r="F251" s="16"/>
      <c r="G251" s="14"/>
      <c r="H251" s="15"/>
      <c r="I251" s="15"/>
      <c r="J251" s="34"/>
      <c r="K251" s="15"/>
      <c r="L251" s="16"/>
      <c r="M251" s="15"/>
      <c r="N251" s="14"/>
      <c r="O251" s="15"/>
      <c r="P251" s="15"/>
      <c r="Q251" s="37" t="s">
        <v>1267</v>
      </c>
      <c r="R251" s="15"/>
      <c r="S251" s="29" t="s">
        <v>826</v>
      </c>
      <c r="T251" s="50">
        <v>665</v>
      </c>
      <c r="U251" s="67">
        <v>43552</v>
      </c>
      <c r="V251" s="67">
        <v>43552</v>
      </c>
      <c r="W251" s="50">
        <v>665</v>
      </c>
      <c r="X251" s="14"/>
      <c r="Y251" s="14"/>
    </row>
    <row r="252" spans="1:25" s="1" customFormat="1" ht="165">
      <c r="A252" s="25" t="s">
        <v>827</v>
      </c>
      <c r="B252" s="15">
        <v>80204250585</v>
      </c>
      <c r="C252" s="16" t="s">
        <v>422</v>
      </c>
      <c r="D252" s="16" t="s">
        <v>828</v>
      </c>
      <c r="E252" s="16" t="s">
        <v>48</v>
      </c>
      <c r="F252" s="16"/>
      <c r="G252" s="14"/>
      <c r="H252" s="15"/>
      <c r="I252" s="15"/>
      <c r="J252" s="34"/>
      <c r="K252" s="15"/>
      <c r="L252" s="16"/>
      <c r="M252" s="15"/>
      <c r="N252" s="14"/>
      <c r="O252" s="15"/>
      <c r="P252" s="15"/>
      <c r="Q252" s="37" t="s">
        <v>517</v>
      </c>
      <c r="R252" s="15"/>
      <c r="S252" s="29" t="s">
        <v>518</v>
      </c>
      <c r="T252" s="50">
        <v>422.94</v>
      </c>
      <c r="U252" s="67">
        <v>43513</v>
      </c>
      <c r="V252" s="67">
        <v>43530</v>
      </c>
      <c r="W252" s="50">
        <v>362.52</v>
      </c>
      <c r="X252" s="14"/>
      <c r="Y252" s="14"/>
    </row>
    <row r="253" spans="1:25" s="1" customFormat="1" ht="90">
      <c r="A253" s="25" t="s">
        <v>829</v>
      </c>
      <c r="B253" s="15">
        <v>80204250585</v>
      </c>
      <c r="C253" s="16" t="s">
        <v>422</v>
      </c>
      <c r="D253" s="16" t="s">
        <v>1225</v>
      </c>
      <c r="E253" s="16" t="s">
        <v>48</v>
      </c>
      <c r="F253" s="16"/>
      <c r="G253" s="14"/>
      <c r="H253" s="15"/>
      <c r="I253" s="15"/>
      <c r="J253" s="34"/>
      <c r="K253" s="15"/>
      <c r="L253" s="16"/>
      <c r="M253" s="15"/>
      <c r="N253" s="14"/>
      <c r="O253" s="15"/>
      <c r="P253" s="15"/>
      <c r="Q253" s="37">
        <v>12086540155</v>
      </c>
      <c r="R253" s="15"/>
      <c r="S253" s="29" t="s">
        <v>568</v>
      </c>
      <c r="T253" s="50">
        <v>190</v>
      </c>
      <c r="U253" s="67">
        <v>43521</v>
      </c>
      <c r="V253" s="67">
        <v>43521</v>
      </c>
      <c r="W253" s="50">
        <v>190</v>
      </c>
      <c r="X253" s="14"/>
      <c r="Y253" s="14"/>
    </row>
    <row r="254" spans="1:25" s="1" customFormat="1" ht="120">
      <c r="A254" s="25" t="s">
        <v>830</v>
      </c>
      <c r="B254" s="15">
        <v>80204250585</v>
      </c>
      <c r="C254" s="16" t="s">
        <v>422</v>
      </c>
      <c r="D254" s="16" t="s">
        <v>799</v>
      </c>
      <c r="E254" s="16" t="s">
        <v>48</v>
      </c>
      <c r="F254" s="16"/>
      <c r="G254" s="14"/>
      <c r="H254" s="15"/>
      <c r="I254" s="15"/>
      <c r="J254" s="34"/>
      <c r="K254" s="15"/>
      <c r="L254" s="16"/>
      <c r="M254" s="15"/>
      <c r="N254" s="14"/>
      <c r="O254" s="15"/>
      <c r="P254" s="15"/>
      <c r="Q254" s="37">
        <v>12086540155</v>
      </c>
      <c r="R254" s="15"/>
      <c r="S254" s="29" t="s">
        <v>568</v>
      </c>
      <c r="T254" s="50">
        <v>300</v>
      </c>
      <c r="U254" s="67">
        <v>43496</v>
      </c>
      <c r="V254" s="67">
        <v>43496</v>
      </c>
      <c r="W254" s="50">
        <v>300</v>
      </c>
      <c r="X254" s="14"/>
      <c r="Y254" s="14"/>
    </row>
    <row r="255" spans="1:25" s="1" customFormat="1" ht="120">
      <c r="A255" s="25" t="s">
        <v>831</v>
      </c>
      <c r="B255" s="15">
        <v>80204250585</v>
      </c>
      <c r="C255" s="16" t="s">
        <v>422</v>
      </c>
      <c r="D255" s="16" t="s">
        <v>799</v>
      </c>
      <c r="E255" s="16" t="s">
        <v>48</v>
      </c>
      <c r="F255" s="16"/>
      <c r="G255" s="14"/>
      <c r="H255" s="15"/>
      <c r="I255" s="15"/>
      <c r="J255" s="34"/>
      <c r="K255" s="15"/>
      <c r="L255" s="16"/>
      <c r="M255" s="15"/>
      <c r="N255" s="14"/>
      <c r="O255" s="15"/>
      <c r="P255" s="15"/>
      <c r="Q255" s="37" t="s">
        <v>370</v>
      </c>
      <c r="R255" s="15"/>
      <c r="S255" s="36" t="s">
        <v>371</v>
      </c>
      <c r="T255" s="50">
        <v>300</v>
      </c>
      <c r="U255" s="67">
        <v>43496</v>
      </c>
      <c r="V255" s="67">
        <v>43496</v>
      </c>
      <c r="W255" s="50">
        <v>366</v>
      </c>
      <c r="X255" s="14"/>
      <c r="Y255" s="14"/>
    </row>
    <row r="256" spans="1:25" s="1" customFormat="1" ht="60">
      <c r="A256" s="25">
        <v>7774728482</v>
      </c>
      <c r="B256" s="15">
        <v>80204250585</v>
      </c>
      <c r="C256" s="16" t="s">
        <v>422</v>
      </c>
      <c r="D256" s="16" t="s">
        <v>832</v>
      </c>
      <c r="E256" s="16" t="s">
        <v>43</v>
      </c>
      <c r="F256" s="16"/>
      <c r="G256" s="14"/>
      <c r="H256" s="15"/>
      <c r="I256" s="15"/>
      <c r="J256" s="34"/>
      <c r="K256" s="15"/>
      <c r="L256" s="16"/>
      <c r="M256" s="15"/>
      <c r="N256" s="14"/>
      <c r="O256" s="15"/>
      <c r="P256" s="15"/>
      <c r="Q256" s="37">
        <v>11673301005</v>
      </c>
      <c r="R256" s="15"/>
      <c r="S256" s="29" t="s">
        <v>244</v>
      </c>
      <c r="T256" s="50">
        <v>164500</v>
      </c>
      <c r="U256" s="67">
        <v>43466</v>
      </c>
      <c r="V256" s="67">
        <v>43830</v>
      </c>
      <c r="W256" s="50">
        <v>82866.89</v>
      </c>
      <c r="X256" s="14"/>
      <c r="Y256" s="14"/>
    </row>
    <row r="257" spans="1:25" s="1" customFormat="1" ht="105">
      <c r="A257" s="25" t="s">
        <v>833</v>
      </c>
      <c r="B257" s="15">
        <v>80204250585</v>
      </c>
      <c r="C257" s="16" t="s">
        <v>422</v>
      </c>
      <c r="D257" s="16" t="s">
        <v>834</v>
      </c>
      <c r="E257" s="16" t="s">
        <v>39</v>
      </c>
      <c r="F257" s="16"/>
      <c r="G257" s="14"/>
      <c r="H257" s="15"/>
      <c r="I257" s="15"/>
      <c r="J257" s="34"/>
      <c r="K257" s="15"/>
      <c r="L257" s="16"/>
      <c r="M257" s="15"/>
      <c r="N257" s="14"/>
      <c r="O257" s="15"/>
      <c r="P257" s="15"/>
      <c r="Q257" s="37" t="s">
        <v>442</v>
      </c>
      <c r="R257" s="15"/>
      <c r="S257" s="29" t="s">
        <v>443</v>
      </c>
      <c r="T257" s="50">
        <v>79000</v>
      </c>
      <c r="U257" s="67">
        <v>43516</v>
      </c>
      <c r="V257" s="67">
        <v>43880</v>
      </c>
      <c r="W257" s="50">
        <f>19750+19750+39500</f>
        <v>79000</v>
      </c>
      <c r="X257" s="14"/>
      <c r="Y257" s="14"/>
    </row>
    <row r="258" spans="1:25" s="1" customFormat="1" ht="60">
      <c r="A258" s="25" t="s">
        <v>835</v>
      </c>
      <c r="B258" s="15">
        <v>80204250585</v>
      </c>
      <c r="C258" s="16" t="s">
        <v>422</v>
      </c>
      <c r="D258" s="16" t="s">
        <v>836</v>
      </c>
      <c r="E258" s="16" t="s">
        <v>39</v>
      </c>
      <c r="F258" s="16"/>
      <c r="G258" s="14"/>
      <c r="H258" s="15"/>
      <c r="I258" s="15"/>
      <c r="J258" s="37" t="s">
        <v>314</v>
      </c>
      <c r="K258" s="15"/>
      <c r="L258" s="16" t="s">
        <v>837</v>
      </c>
      <c r="M258" s="15"/>
      <c r="N258" s="14"/>
      <c r="O258" s="15"/>
      <c r="P258" s="15"/>
      <c r="Q258" s="37" t="s">
        <v>314</v>
      </c>
      <c r="R258" s="15"/>
      <c r="S258" s="29" t="s">
        <v>837</v>
      </c>
      <c r="T258" s="50">
        <v>6768.89</v>
      </c>
      <c r="U258" s="67">
        <v>43511</v>
      </c>
      <c r="V258" s="67">
        <v>43875</v>
      </c>
      <c r="W258" s="50">
        <v>6768.89</v>
      </c>
      <c r="X258" s="14"/>
      <c r="Y258" s="14"/>
    </row>
    <row r="259" spans="1:25" s="1" customFormat="1" ht="90">
      <c r="A259" s="25" t="s">
        <v>838</v>
      </c>
      <c r="B259" s="15">
        <v>80204250585</v>
      </c>
      <c r="C259" s="16" t="s">
        <v>422</v>
      </c>
      <c r="D259" s="16" t="s">
        <v>839</v>
      </c>
      <c r="E259" s="16" t="s">
        <v>48</v>
      </c>
      <c r="F259" s="16"/>
      <c r="G259" s="14"/>
      <c r="H259" s="15"/>
      <c r="I259" s="15"/>
      <c r="J259" s="34"/>
      <c r="K259" s="15"/>
      <c r="L259" s="16"/>
      <c r="M259" s="15"/>
      <c r="N259" s="14"/>
      <c r="O259" s="15"/>
      <c r="P259" s="15"/>
      <c r="Q259" s="37">
        <v>12169321002</v>
      </c>
      <c r="R259" s="15"/>
      <c r="S259" s="29" t="s">
        <v>682</v>
      </c>
      <c r="T259" s="50">
        <v>3500</v>
      </c>
      <c r="U259" s="67">
        <v>43549</v>
      </c>
      <c r="V259" s="67">
        <v>43550</v>
      </c>
      <c r="W259" s="50">
        <v>3500</v>
      </c>
      <c r="X259" s="14"/>
      <c r="Y259" s="14"/>
    </row>
    <row r="260" spans="1:25" s="1" customFormat="1" ht="105">
      <c r="A260" s="25" t="s">
        <v>840</v>
      </c>
      <c r="B260" s="15">
        <v>80204250585</v>
      </c>
      <c r="C260" s="16" t="s">
        <v>422</v>
      </c>
      <c r="D260" s="16" t="s">
        <v>841</v>
      </c>
      <c r="E260" s="16" t="s">
        <v>48</v>
      </c>
      <c r="F260" s="16"/>
      <c r="G260" s="14"/>
      <c r="H260" s="15"/>
      <c r="I260" s="15"/>
      <c r="J260" s="34"/>
      <c r="K260" s="15"/>
      <c r="L260" s="16"/>
      <c r="M260" s="15"/>
      <c r="N260" s="14"/>
      <c r="O260" s="15"/>
      <c r="P260" s="15"/>
      <c r="Q260" s="37">
        <v>12169321002</v>
      </c>
      <c r="R260" s="15"/>
      <c r="S260" s="29" t="s">
        <v>682</v>
      </c>
      <c r="T260" s="50">
        <v>3019.65</v>
      </c>
      <c r="U260" s="67">
        <v>43500</v>
      </c>
      <c r="V260" s="67">
        <v>43539</v>
      </c>
      <c r="W260" s="50">
        <v>3019.65</v>
      </c>
      <c r="X260" s="14"/>
      <c r="Y260" s="14"/>
    </row>
    <row r="261" spans="1:25" s="1" customFormat="1" ht="75">
      <c r="A261" s="25" t="s">
        <v>842</v>
      </c>
      <c r="B261" s="15">
        <v>80204250585</v>
      </c>
      <c r="C261" s="16" t="s">
        <v>422</v>
      </c>
      <c r="D261" s="16" t="s">
        <v>843</v>
      </c>
      <c r="E261" s="16" t="s">
        <v>48</v>
      </c>
      <c r="F261" s="16"/>
      <c r="G261" s="14"/>
      <c r="H261" s="15"/>
      <c r="I261" s="15"/>
      <c r="J261" s="34"/>
      <c r="K261" s="15"/>
      <c r="L261" s="16"/>
      <c r="M261" s="15"/>
      <c r="N261" s="14"/>
      <c r="O261" s="15"/>
      <c r="P261" s="15"/>
      <c r="Q261" s="37">
        <v>12169321002</v>
      </c>
      <c r="R261" s="15"/>
      <c r="S261" s="29" t="s">
        <v>682</v>
      </c>
      <c r="T261" s="50">
        <v>7448.25</v>
      </c>
      <c r="U261" s="67">
        <v>43480</v>
      </c>
      <c r="V261" s="67">
        <v>43511</v>
      </c>
      <c r="W261" s="50">
        <v>7448.25</v>
      </c>
      <c r="X261" s="14"/>
      <c r="Y261" s="14"/>
    </row>
    <row r="262" spans="1:25" s="1" customFormat="1" ht="75">
      <c r="A262" s="25" t="s">
        <v>844</v>
      </c>
      <c r="B262" s="15">
        <v>80204250585</v>
      </c>
      <c r="C262" s="16" t="s">
        <v>422</v>
      </c>
      <c r="D262" s="16" t="s">
        <v>845</v>
      </c>
      <c r="E262" s="16" t="s">
        <v>48</v>
      </c>
      <c r="F262" s="16"/>
      <c r="G262" s="14"/>
      <c r="H262" s="15"/>
      <c r="I262" s="15"/>
      <c r="J262" s="34"/>
      <c r="K262" s="15"/>
      <c r="L262" s="16"/>
      <c r="M262" s="15"/>
      <c r="N262" s="14"/>
      <c r="O262" s="15"/>
      <c r="P262" s="15"/>
      <c r="Q262" s="37" t="s">
        <v>846</v>
      </c>
      <c r="R262" s="15"/>
      <c r="S262" s="29" t="s">
        <v>847</v>
      </c>
      <c r="T262" s="50">
        <v>2200</v>
      </c>
      <c r="U262" s="67">
        <v>43489</v>
      </c>
      <c r="V262" s="67">
        <v>43524</v>
      </c>
      <c r="W262" s="50">
        <v>2200</v>
      </c>
      <c r="X262" s="14"/>
      <c r="Y262" s="14"/>
    </row>
    <row r="263" spans="1:25" s="1" customFormat="1" ht="90">
      <c r="A263" s="25" t="s">
        <v>848</v>
      </c>
      <c r="B263" s="15">
        <v>80204250585</v>
      </c>
      <c r="C263" s="16" t="s">
        <v>422</v>
      </c>
      <c r="D263" s="16" t="s">
        <v>849</v>
      </c>
      <c r="E263" s="16" t="s">
        <v>48</v>
      </c>
      <c r="F263" s="16"/>
      <c r="G263" s="14"/>
      <c r="H263" s="15"/>
      <c r="I263" s="15"/>
      <c r="J263" s="34"/>
      <c r="K263" s="15"/>
      <c r="L263" s="16"/>
      <c r="M263" s="15"/>
      <c r="N263" s="14"/>
      <c r="O263" s="15"/>
      <c r="P263" s="15"/>
      <c r="Q263" s="37"/>
      <c r="R263" s="15"/>
      <c r="S263" s="29" t="s">
        <v>850</v>
      </c>
      <c r="T263" s="50">
        <v>11200</v>
      </c>
      <c r="U263" s="67">
        <v>43552</v>
      </c>
      <c r="V263" s="67">
        <v>43552</v>
      </c>
      <c r="W263" s="50">
        <v>11200</v>
      </c>
      <c r="X263" s="14"/>
      <c r="Y263" s="14"/>
    </row>
    <row r="264" spans="1:25" s="1" customFormat="1" ht="90">
      <c r="A264" s="25" t="s">
        <v>851</v>
      </c>
      <c r="B264" s="15">
        <v>80204250585</v>
      </c>
      <c r="C264" s="16" t="s">
        <v>422</v>
      </c>
      <c r="D264" s="16" t="s">
        <v>852</v>
      </c>
      <c r="E264" s="16" t="s">
        <v>39</v>
      </c>
      <c r="F264" s="16"/>
      <c r="G264" s="14"/>
      <c r="H264" s="15"/>
      <c r="I264" s="15"/>
      <c r="J264" s="34"/>
      <c r="K264" s="15"/>
      <c r="L264" s="16"/>
      <c r="M264" s="15"/>
      <c r="N264" s="14"/>
      <c r="O264" s="15"/>
      <c r="P264" s="15"/>
      <c r="Q264" s="37" t="s">
        <v>1268</v>
      </c>
      <c r="R264" s="15"/>
      <c r="S264" s="29" t="s">
        <v>853</v>
      </c>
      <c r="T264" s="50">
        <v>76500</v>
      </c>
      <c r="U264" s="67">
        <v>43466</v>
      </c>
      <c r="V264" s="67">
        <v>43830</v>
      </c>
      <c r="W264" s="50">
        <v>76500</v>
      </c>
      <c r="X264" s="14"/>
      <c r="Y264" s="14"/>
    </row>
    <row r="265" spans="1:25" s="1" customFormat="1" ht="45">
      <c r="A265" s="25" t="s">
        <v>854</v>
      </c>
      <c r="B265" s="15">
        <v>80204250585</v>
      </c>
      <c r="C265" s="16" t="s">
        <v>422</v>
      </c>
      <c r="D265" s="16" t="s">
        <v>855</v>
      </c>
      <c r="E265" s="16" t="s">
        <v>48</v>
      </c>
      <c r="F265" s="16"/>
      <c r="G265" s="14"/>
      <c r="H265" s="15"/>
      <c r="I265" s="15"/>
      <c r="J265" s="34"/>
      <c r="K265" s="15"/>
      <c r="L265" s="16"/>
      <c r="M265" s="15"/>
      <c r="N265" s="14"/>
      <c r="O265" s="15"/>
      <c r="P265" s="15"/>
      <c r="Q265" s="37" t="s">
        <v>856</v>
      </c>
      <c r="R265" s="15"/>
      <c r="S265" s="29" t="s">
        <v>857</v>
      </c>
      <c r="T265" s="50">
        <v>940</v>
      </c>
      <c r="U265" s="67">
        <v>43523</v>
      </c>
      <c r="V265" s="67">
        <v>43537</v>
      </c>
      <c r="W265" s="50">
        <v>940</v>
      </c>
      <c r="X265" s="14"/>
      <c r="Y265" s="14"/>
    </row>
    <row r="266" spans="1:25" s="1" customFormat="1" ht="135">
      <c r="A266" s="25" t="s">
        <v>858</v>
      </c>
      <c r="B266" s="15">
        <v>80204250585</v>
      </c>
      <c r="C266" s="16" t="s">
        <v>422</v>
      </c>
      <c r="D266" s="16" t="s">
        <v>859</v>
      </c>
      <c r="E266" s="16" t="s">
        <v>48</v>
      </c>
      <c r="F266" s="16"/>
      <c r="G266" s="14"/>
      <c r="H266" s="15"/>
      <c r="I266" s="15"/>
      <c r="J266" s="34"/>
      <c r="K266" s="15"/>
      <c r="L266" s="16"/>
      <c r="M266" s="15"/>
      <c r="N266" s="14"/>
      <c r="O266" s="15"/>
      <c r="P266" s="15"/>
      <c r="Q266" s="37" t="s">
        <v>1269</v>
      </c>
      <c r="R266" s="15"/>
      <c r="S266" s="29" t="s">
        <v>860</v>
      </c>
      <c r="T266" s="50">
        <v>2375</v>
      </c>
      <c r="U266" s="67">
        <v>43552</v>
      </c>
      <c r="V266" s="67">
        <v>43552</v>
      </c>
      <c r="W266" s="50">
        <v>2375</v>
      </c>
      <c r="X266" s="14"/>
      <c r="Y266" s="14"/>
    </row>
    <row r="267" spans="1:25" s="1" customFormat="1" ht="45">
      <c r="A267" s="55" t="s">
        <v>1220</v>
      </c>
      <c r="B267" s="15">
        <v>80204250585</v>
      </c>
      <c r="C267" s="16" t="s">
        <v>422</v>
      </c>
      <c r="D267" s="16" t="s">
        <v>1219</v>
      </c>
      <c r="E267" s="16" t="s">
        <v>39</v>
      </c>
      <c r="F267" s="16"/>
      <c r="G267" s="14"/>
      <c r="H267" s="15"/>
      <c r="I267" s="15"/>
      <c r="J267" s="34"/>
      <c r="K267" s="15"/>
      <c r="L267" s="16"/>
      <c r="M267" s="15"/>
      <c r="N267" s="14"/>
      <c r="O267" s="15"/>
      <c r="P267" s="15"/>
      <c r="Q267" s="37" t="s">
        <v>101</v>
      </c>
      <c r="R267" s="15"/>
      <c r="S267" s="29" t="s">
        <v>102</v>
      </c>
      <c r="T267" s="50">
        <v>277692</v>
      </c>
      <c r="U267" s="67">
        <v>43466</v>
      </c>
      <c r="V267" s="67">
        <v>43830</v>
      </c>
      <c r="W267" s="50">
        <v>0</v>
      </c>
      <c r="X267" s="14"/>
      <c r="Y267" s="14"/>
    </row>
    <row r="268" spans="1:25" s="1" customFormat="1" ht="75">
      <c r="A268" s="25" t="s">
        <v>861</v>
      </c>
      <c r="B268" s="15">
        <v>80204250585</v>
      </c>
      <c r="C268" s="16" t="s">
        <v>422</v>
      </c>
      <c r="D268" s="17" t="s">
        <v>862</v>
      </c>
      <c r="E268" s="16" t="s">
        <v>48</v>
      </c>
      <c r="F268" s="16"/>
      <c r="G268" s="14"/>
      <c r="H268" s="15"/>
      <c r="I268" s="15"/>
      <c r="J268" s="34"/>
      <c r="K268" s="15"/>
      <c r="L268" s="16"/>
      <c r="M268" s="15"/>
      <c r="N268" s="14"/>
      <c r="O268" s="15"/>
      <c r="P268" s="15"/>
      <c r="Q268" s="37" t="s">
        <v>863</v>
      </c>
      <c r="R268" s="15"/>
      <c r="S268" s="29" t="s">
        <v>864</v>
      </c>
      <c r="T268" s="50">
        <v>7500</v>
      </c>
      <c r="U268" s="67">
        <v>43556</v>
      </c>
      <c r="V268" s="67">
        <v>43830</v>
      </c>
      <c r="W268" s="50">
        <v>0</v>
      </c>
      <c r="X268" s="14"/>
      <c r="Y268" s="14"/>
    </row>
    <row r="269" spans="1:25" s="1" customFormat="1" ht="75">
      <c r="A269" s="25" t="s">
        <v>865</v>
      </c>
      <c r="B269" s="15">
        <v>80204250585</v>
      </c>
      <c r="C269" s="16" t="s">
        <v>422</v>
      </c>
      <c r="D269" s="16" t="s">
        <v>866</v>
      </c>
      <c r="E269" s="16" t="s">
        <v>48</v>
      </c>
      <c r="F269" s="16"/>
      <c r="G269" s="14"/>
      <c r="H269" s="15"/>
      <c r="I269" s="15"/>
      <c r="J269" s="34"/>
      <c r="K269" s="15"/>
      <c r="L269" s="16"/>
      <c r="M269" s="15"/>
      <c r="N269" s="14"/>
      <c r="O269" s="15"/>
      <c r="P269" s="15"/>
      <c r="Q269" s="37" t="s">
        <v>863</v>
      </c>
      <c r="R269" s="15"/>
      <c r="S269" s="29" t="s">
        <v>864</v>
      </c>
      <c r="T269" s="50">
        <v>3750</v>
      </c>
      <c r="U269" s="67">
        <v>43556</v>
      </c>
      <c r="V269" s="67">
        <v>43830</v>
      </c>
      <c r="W269" s="50">
        <v>0</v>
      </c>
      <c r="X269" s="14"/>
      <c r="Y269" s="14"/>
    </row>
    <row r="270" spans="1:25" s="1" customFormat="1" ht="75">
      <c r="A270" s="25" t="s">
        <v>867</v>
      </c>
      <c r="B270" s="15">
        <v>80204250585</v>
      </c>
      <c r="C270" s="16" t="s">
        <v>422</v>
      </c>
      <c r="D270" s="16" t="s">
        <v>868</v>
      </c>
      <c r="E270" s="16" t="s">
        <v>39</v>
      </c>
      <c r="F270" s="16"/>
      <c r="G270" s="14"/>
      <c r="H270" s="15"/>
      <c r="I270" s="15"/>
      <c r="J270" s="34"/>
      <c r="K270" s="15"/>
      <c r="L270" s="16"/>
      <c r="M270" s="15"/>
      <c r="N270" s="14"/>
      <c r="O270" s="15"/>
      <c r="P270" s="15"/>
      <c r="Q270" s="37" t="s">
        <v>225</v>
      </c>
      <c r="R270" s="15"/>
      <c r="S270" s="29" t="s">
        <v>113</v>
      </c>
      <c r="T270" s="50">
        <v>41761.61</v>
      </c>
      <c r="U270" s="67">
        <v>43542</v>
      </c>
      <c r="V270" s="67">
        <v>44272</v>
      </c>
      <c r="W270" s="50">
        <v>0</v>
      </c>
      <c r="X270" s="14"/>
      <c r="Y270" s="14"/>
    </row>
    <row r="271" spans="1:25" s="1" customFormat="1" ht="75">
      <c r="A271" s="25" t="s">
        <v>869</v>
      </c>
      <c r="B271" s="15">
        <v>80204250585</v>
      </c>
      <c r="C271" s="16" t="s">
        <v>422</v>
      </c>
      <c r="D271" s="16" t="s">
        <v>870</v>
      </c>
      <c r="E271" s="16" t="s">
        <v>39</v>
      </c>
      <c r="F271" s="16"/>
      <c r="G271" s="14"/>
      <c r="H271" s="15"/>
      <c r="I271" s="15"/>
      <c r="J271" s="34"/>
      <c r="K271" s="15"/>
      <c r="L271" s="16"/>
      <c r="M271" s="15"/>
      <c r="N271" s="14"/>
      <c r="O271" s="15"/>
      <c r="P271" s="15"/>
      <c r="Q271" s="37" t="s">
        <v>225</v>
      </c>
      <c r="R271" s="15"/>
      <c r="S271" s="29" t="s">
        <v>113</v>
      </c>
      <c r="T271" s="50">
        <v>41761.61</v>
      </c>
      <c r="U271" s="67">
        <v>43617</v>
      </c>
      <c r="V271" s="67">
        <v>44347</v>
      </c>
      <c r="W271" s="50">
        <v>0</v>
      </c>
      <c r="X271" s="14"/>
      <c r="Y271" s="14"/>
    </row>
    <row r="272" spans="1:25" s="1" customFormat="1" ht="90">
      <c r="A272" s="25" t="s">
        <v>871</v>
      </c>
      <c r="B272" s="15">
        <v>80204250585</v>
      </c>
      <c r="C272" s="16" t="s">
        <v>422</v>
      </c>
      <c r="D272" s="16" t="s">
        <v>872</v>
      </c>
      <c r="E272" s="16" t="s">
        <v>51</v>
      </c>
      <c r="F272" s="16"/>
      <c r="G272" s="14"/>
      <c r="H272" s="15"/>
      <c r="I272" s="15"/>
      <c r="J272" s="34"/>
      <c r="K272" s="15"/>
      <c r="L272" s="16"/>
      <c r="M272" s="15"/>
      <c r="N272" s="14"/>
      <c r="O272" s="15"/>
      <c r="P272" s="15"/>
      <c r="Q272" s="37" t="s">
        <v>574</v>
      </c>
      <c r="R272" s="15"/>
      <c r="S272" s="36" t="s">
        <v>575</v>
      </c>
      <c r="T272" s="50">
        <v>1585</v>
      </c>
      <c r="U272" s="67">
        <v>43489</v>
      </c>
      <c r="V272" s="67">
        <v>43489</v>
      </c>
      <c r="W272" s="50">
        <v>0</v>
      </c>
      <c r="X272" s="14"/>
      <c r="Y272" s="14"/>
    </row>
    <row r="273" spans="1:25" s="1" customFormat="1" ht="75">
      <c r="A273" s="25" t="s">
        <v>873</v>
      </c>
      <c r="B273" s="15">
        <v>80204250585</v>
      </c>
      <c r="C273" s="16" t="s">
        <v>422</v>
      </c>
      <c r="D273" s="16" t="s">
        <v>874</v>
      </c>
      <c r="E273" s="16" t="s">
        <v>51</v>
      </c>
      <c r="F273" s="16"/>
      <c r="G273" s="14"/>
      <c r="H273" s="15"/>
      <c r="I273" s="15"/>
      <c r="J273" s="34"/>
      <c r="K273" s="15"/>
      <c r="L273" s="16"/>
      <c r="M273" s="15"/>
      <c r="N273" s="14"/>
      <c r="O273" s="15"/>
      <c r="P273" s="15"/>
      <c r="Q273" s="37" t="s">
        <v>574</v>
      </c>
      <c r="R273" s="15"/>
      <c r="S273" s="36" t="s">
        <v>575</v>
      </c>
      <c r="T273" s="50">
        <v>2365</v>
      </c>
      <c r="U273" s="67">
        <v>43514</v>
      </c>
      <c r="V273" s="67">
        <v>43514</v>
      </c>
      <c r="W273" s="50">
        <v>1275</v>
      </c>
      <c r="X273" s="14"/>
      <c r="Y273" s="14"/>
    </row>
    <row r="274" spans="1:25" s="1" customFormat="1" ht="90">
      <c r="A274" s="25" t="s">
        <v>875</v>
      </c>
      <c r="B274" s="15">
        <v>80204250585</v>
      </c>
      <c r="C274" s="16" t="s">
        <v>422</v>
      </c>
      <c r="D274" s="16" t="s">
        <v>876</v>
      </c>
      <c r="E274" s="16" t="s">
        <v>51</v>
      </c>
      <c r="F274" s="16"/>
      <c r="G274" s="14"/>
      <c r="H274" s="15"/>
      <c r="I274" s="15"/>
      <c r="J274" s="34"/>
      <c r="K274" s="15"/>
      <c r="L274" s="16"/>
      <c r="M274" s="15"/>
      <c r="N274" s="14"/>
      <c r="O274" s="15"/>
      <c r="P274" s="15"/>
      <c r="Q274" s="37" t="s">
        <v>574</v>
      </c>
      <c r="R274" s="15"/>
      <c r="S274" s="36" t="s">
        <v>575</v>
      </c>
      <c r="T274" s="50">
        <v>440</v>
      </c>
      <c r="U274" s="67">
        <v>43530</v>
      </c>
      <c r="V274" s="67">
        <v>43530</v>
      </c>
      <c r="W274" s="50">
        <v>0</v>
      </c>
      <c r="X274" s="14"/>
      <c r="Y274" s="14"/>
    </row>
    <row r="275" spans="1:25" s="1" customFormat="1" ht="75">
      <c r="A275" s="25" t="s">
        <v>877</v>
      </c>
      <c r="B275" s="15">
        <v>80204250585</v>
      </c>
      <c r="C275" s="16" t="s">
        <v>422</v>
      </c>
      <c r="D275" s="16" t="s">
        <v>878</v>
      </c>
      <c r="E275" s="16" t="s">
        <v>51</v>
      </c>
      <c r="F275" s="16"/>
      <c r="G275" s="14"/>
      <c r="H275" s="15"/>
      <c r="I275" s="15"/>
      <c r="J275" s="34"/>
      <c r="K275" s="15"/>
      <c r="L275" s="16"/>
      <c r="M275" s="15"/>
      <c r="N275" s="14"/>
      <c r="O275" s="15"/>
      <c r="P275" s="15"/>
      <c r="Q275" s="37"/>
      <c r="R275" s="15"/>
      <c r="S275" s="29"/>
      <c r="T275" s="50">
        <v>35000</v>
      </c>
      <c r="U275" s="67"/>
      <c r="V275" s="67"/>
      <c r="W275" s="51">
        <v>32759.38</v>
      </c>
      <c r="X275" s="14"/>
      <c r="Y275" s="14"/>
    </row>
    <row r="276" spans="1:25" s="1" customFormat="1" ht="60">
      <c r="A276" s="25" t="s">
        <v>879</v>
      </c>
      <c r="B276" s="15">
        <v>80204250585</v>
      </c>
      <c r="C276" s="16" t="s">
        <v>422</v>
      </c>
      <c r="D276" s="16" t="s">
        <v>880</v>
      </c>
      <c r="E276" s="16" t="s">
        <v>51</v>
      </c>
      <c r="F276" s="16"/>
      <c r="G276" s="14"/>
      <c r="H276" s="15"/>
      <c r="I276" s="15"/>
      <c r="J276" s="34"/>
      <c r="K276" s="15"/>
      <c r="L276" s="16"/>
      <c r="M276" s="15"/>
      <c r="N276" s="14"/>
      <c r="O276" s="15"/>
      <c r="P276" s="15"/>
      <c r="Q276" s="37" t="s">
        <v>264</v>
      </c>
      <c r="R276" s="14"/>
      <c r="S276" s="36" t="s">
        <v>265</v>
      </c>
      <c r="T276" s="50">
        <v>117930.6</v>
      </c>
      <c r="U276" s="67">
        <v>43538</v>
      </c>
      <c r="V276" s="67">
        <v>44633</v>
      </c>
      <c r="W276" s="50">
        <v>96664.197</v>
      </c>
      <c r="X276" s="14"/>
      <c r="Y276" s="14"/>
    </row>
    <row r="277" spans="1:25" s="1" customFormat="1" ht="75">
      <c r="A277" s="39">
        <v>7789193567</v>
      </c>
      <c r="B277" s="15">
        <v>80204250585</v>
      </c>
      <c r="C277" s="16" t="s">
        <v>422</v>
      </c>
      <c r="D277" s="16" t="s">
        <v>881</v>
      </c>
      <c r="E277" s="16" t="s">
        <v>51</v>
      </c>
      <c r="F277" s="16"/>
      <c r="G277" s="14"/>
      <c r="H277" s="15"/>
      <c r="I277" s="15"/>
      <c r="J277" s="34"/>
      <c r="K277" s="15"/>
      <c r="L277" s="16"/>
      <c r="M277" s="15"/>
      <c r="N277" s="14"/>
      <c r="O277" s="15"/>
      <c r="P277" s="15"/>
      <c r="Q277" s="37" t="s">
        <v>490</v>
      </c>
      <c r="R277" s="15"/>
      <c r="S277" s="29" t="s">
        <v>491</v>
      </c>
      <c r="T277" s="50">
        <v>104266.25</v>
      </c>
      <c r="U277" s="67">
        <v>43507</v>
      </c>
      <c r="V277" s="67">
        <v>43507</v>
      </c>
      <c r="W277" s="50">
        <v>101090</v>
      </c>
      <c r="X277" s="14"/>
      <c r="Y277" s="14"/>
    </row>
    <row r="278" spans="1:25" s="1" customFormat="1" ht="105">
      <c r="A278" s="25" t="s">
        <v>882</v>
      </c>
      <c r="B278" s="15">
        <v>80204250585</v>
      </c>
      <c r="C278" s="16" t="s">
        <v>422</v>
      </c>
      <c r="D278" s="16" t="s">
        <v>883</v>
      </c>
      <c r="E278" s="16" t="s">
        <v>43</v>
      </c>
      <c r="F278" s="16"/>
      <c r="G278" s="14"/>
      <c r="H278" s="15"/>
      <c r="I278" s="15"/>
      <c r="J278" s="34" t="s">
        <v>884</v>
      </c>
      <c r="K278" s="15"/>
      <c r="L278" s="16" t="s">
        <v>885</v>
      </c>
      <c r="M278" s="15"/>
      <c r="N278" s="14"/>
      <c r="O278" s="15"/>
      <c r="P278" s="15"/>
      <c r="Q278" s="37" t="s">
        <v>104</v>
      </c>
      <c r="R278" s="15"/>
      <c r="S278" s="36" t="s">
        <v>105</v>
      </c>
      <c r="T278" s="50">
        <v>151940</v>
      </c>
      <c r="U278" s="67">
        <v>43622</v>
      </c>
      <c r="V278" s="67">
        <v>43622</v>
      </c>
      <c r="W278" s="50">
        <v>151940</v>
      </c>
      <c r="X278" s="14"/>
      <c r="Y278" s="14"/>
    </row>
    <row r="279" spans="1:25" s="1" customFormat="1" ht="75">
      <c r="A279" s="25" t="s">
        <v>886</v>
      </c>
      <c r="B279" s="15">
        <v>80204250585</v>
      </c>
      <c r="C279" s="16" t="s">
        <v>422</v>
      </c>
      <c r="D279" s="16" t="s">
        <v>887</v>
      </c>
      <c r="E279" s="16" t="s">
        <v>48</v>
      </c>
      <c r="F279" s="16"/>
      <c r="G279" s="14"/>
      <c r="H279" s="15"/>
      <c r="I279" s="15"/>
      <c r="J279" s="34"/>
      <c r="K279" s="15"/>
      <c r="L279" s="16"/>
      <c r="M279" s="15"/>
      <c r="N279" s="14"/>
      <c r="O279" s="15"/>
      <c r="P279" s="15"/>
      <c r="Q279" s="37" t="s">
        <v>888</v>
      </c>
      <c r="R279" s="15"/>
      <c r="S279" s="29" t="s">
        <v>889</v>
      </c>
      <c r="T279" s="50">
        <v>500</v>
      </c>
      <c r="U279" s="67">
        <v>43481</v>
      </c>
      <c r="V279" s="67">
        <v>43482</v>
      </c>
      <c r="W279" s="50">
        <v>500</v>
      </c>
      <c r="X279" s="14"/>
      <c r="Y279" s="14"/>
    </row>
    <row r="280" spans="1:25" s="1" customFormat="1" ht="90">
      <c r="A280" s="25" t="s">
        <v>890</v>
      </c>
      <c r="B280" s="15">
        <v>80204250585</v>
      </c>
      <c r="C280" s="16" t="s">
        <v>422</v>
      </c>
      <c r="D280" s="16" t="s">
        <v>891</v>
      </c>
      <c r="E280" s="16" t="s">
        <v>48</v>
      </c>
      <c r="F280" s="16"/>
      <c r="G280" s="14"/>
      <c r="H280" s="15"/>
      <c r="I280" s="15"/>
      <c r="J280" s="34" t="s">
        <v>892</v>
      </c>
      <c r="K280" s="15"/>
      <c r="L280" s="16" t="s">
        <v>893</v>
      </c>
      <c r="M280" s="15"/>
      <c r="N280" s="14"/>
      <c r="O280" s="15"/>
      <c r="P280" s="15"/>
      <c r="Q280" s="37" t="s">
        <v>892</v>
      </c>
      <c r="R280" s="15"/>
      <c r="S280" s="19" t="s">
        <v>893</v>
      </c>
      <c r="T280" s="50">
        <v>17959</v>
      </c>
      <c r="U280" s="67">
        <v>43541</v>
      </c>
      <c r="V280" s="67">
        <v>43552</v>
      </c>
      <c r="W280" s="50">
        <v>17959</v>
      </c>
      <c r="X280" s="14"/>
      <c r="Y280" s="14"/>
    </row>
    <row r="281" spans="1:25" s="1" customFormat="1" ht="60">
      <c r="A281" s="25" t="s">
        <v>894</v>
      </c>
      <c r="B281" s="15">
        <v>80204250585</v>
      </c>
      <c r="C281" s="16" t="s">
        <v>422</v>
      </c>
      <c r="D281" s="16" t="s">
        <v>895</v>
      </c>
      <c r="E281" s="16" t="s">
        <v>51</v>
      </c>
      <c r="F281" s="16"/>
      <c r="G281" s="14"/>
      <c r="H281" s="15"/>
      <c r="I281" s="15"/>
      <c r="J281" s="34"/>
      <c r="K281" s="15"/>
      <c r="L281" s="16"/>
      <c r="M281" s="15"/>
      <c r="N281" s="14"/>
      <c r="O281" s="15"/>
      <c r="P281" s="15"/>
      <c r="Q281" s="37">
        <v>2973040963</v>
      </c>
      <c r="R281" s="15"/>
      <c r="S281" s="29" t="s">
        <v>896</v>
      </c>
      <c r="T281" s="50">
        <v>3154.08</v>
      </c>
      <c r="U281" s="67"/>
      <c r="V281" s="67"/>
      <c r="W281" s="50">
        <v>0</v>
      </c>
      <c r="X281" s="14"/>
      <c r="Y281" s="14"/>
    </row>
    <row r="282" spans="1:25" s="1" customFormat="1" ht="60">
      <c r="A282" s="25" t="s">
        <v>897</v>
      </c>
      <c r="B282" s="15">
        <v>80204250585</v>
      </c>
      <c r="C282" s="16" t="s">
        <v>422</v>
      </c>
      <c r="D282" s="16" t="s">
        <v>898</v>
      </c>
      <c r="E282" s="16" t="s">
        <v>48</v>
      </c>
      <c r="F282" s="16"/>
      <c r="G282" s="14"/>
      <c r="H282" s="15"/>
      <c r="I282" s="15"/>
      <c r="J282" s="34"/>
      <c r="K282" s="15"/>
      <c r="L282" s="16"/>
      <c r="M282" s="15"/>
      <c r="N282" s="14"/>
      <c r="O282" s="15"/>
      <c r="P282" s="15"/>
      <c r="Q282" s="37" t="s">
        <v>899</v>
      </c>
      <c r="R282" s="15"/>
      <c r="S282" s="29" t="s">
        <v>900</v>
      </c>
      <c r="T282" s="50">
        <v>560</v>
      </c>
      <c r="U282" s="67">
        <v>43553</v>
      </c>
      <c r="V282" s="67">
        <v>43830</v>
      </c>
      <c r="W282" s="50">
        <v>560</v>
      </c>
      <c r="X282" s="14"/>
      <c r="Y282" s="14"/>
    </row>
    <row r="283" spans="1:25" s="1" customFormat="1" ht="30">
      <c r="A283" s="25" t="s">
        <v>901</v>
      </c>
      <c r="B283" s="15">
        <v>80204250585</v>
      </c>
      <c r="C283" s="16" t="s">
        <v>422</v>
      </c>
      <c r="D283" s="16" t="s">
        <v>902</v>
      </c>
      <c r="E283" s="16" t="s">
        <v>48</v>
      </c>
      <c r="F283" s="16"/>
      <c r="G283" s="14"/>
      <c r="H283" s="15"/>
      <c r="I283" s="15"/>
      <c r="J283" s="34"/>
      <c r="K283" s="15"/>
      <c r="L283" s="16"/>
      <c r="M283" s="15"/>
      <c r="N283" s="14"/>
      <c r="O283" s="15"/>
      <c r="P283" s="15"/>
      <c r="Q283" s="37">
        <v>399810589</v>
      </c>
      <c r="R283" s="15"/>
      <c r="S283" s="31" t="s">
        <v>665</v>
      </c>
      <c r="T283" s="50">
        <v>1383.34</v>
      </c>
      <c r="U283" s="67">
        <v>43621</v>
      </c>
      <c r="V283" s="67">
        <v>43621</v>
      </c>
      <c r="W283" s="51">
        <v>1383.2540983606557</v>
      </c>
      <c r="X283" s="14"/>
      <c r="Y283" s="14"/>
    </row>
    <row r="284" spans="1:25" s="1" customFormat="1" ht="90">
      <c r="A284" s="25" t="s">
        <v>903</v>
      </c>
      <c r="B284" s="15">
        <v>80204250585</v>
      </c>
      <c r="C284" s="16" t="s">
        <v>422</v>
      </c>
      <c r="D284" s="16" t="s">
        <v>904</v>
      </c>
      <c r="E284" s="16" t="s">
        <v>39</v>
      </c>
      <c r="F284" s="16"/>
      <c r="G284" s="14"/>
      <c r="H284" s="15"/>
      <c r="I284" s="15"/>
      <c r="J284" s="34"/>
      <c r="K284" s="15"/>
      <c r="L284" s="16"/>
      <c r="M284" s="15"/>
      <c r="N284" s="14"/>
      <c r="O284" s="15"/>
      <c r="P284" s="15"/>
      <c r="Q284" s="37" t="s">
        <v>186</v>
      </c>
      <c r="R284" s="15"/>
      <c r="S284" s="29" t="s">
        <v>905</v>
      </c>
      <c r="T284" s="50">
        <v>2574</v>
      </c>
      <c r="U284" s="67">
        <v>43617</v>
      </c>
      <c r="V284" s="67">
        <v>44347</v>
      </c>
      <c r="W284" s="51">
        <v>1280.57</v>
      </c>
      <c r="X284" s="14"/>
      <c r="Y284" s="14"/>
    </row>
    <row r="285" spans="1:25" s="1" customFormat="1" ht="45">
      <c r="A285" s="25" t="s">
        <v>906</v>
      </c>
      <c r="B285" s="15">
        <v>80204250585</v>
      </c>
      <c r="C285" s="16" t="s">
        <v>422</v>
      </c>
      <c r="D285" s="16" t="s">
        <v>907</v>
      </c>
      <c r="E285" s="16" t="s">
        <v>39</v>
      </c>
      <c r="F285" s="16"/>
      <c r="G285" s="14"/>
      <c r="H285" s="15"/>
      <c r="I285" s="15"/>
      <c r="J285" s="34"/>
      <c r="K285" s="15"/>
      <c r="L285" s="16"/>
      <c r="M285" s="15"/>
      <c r="N285" s="14"/>
      <c r="O285" s="15"/>
      <c r="P285" s="15"/>
      <c r="Q285" s="37" t="s">
        <v>186</v>
      </c>
      <c r="R285" s="15"/>
      <c r="S285" s="29" t="s">
        <v>905</v>
      </c>
      <c r="T285" s="50">
        <v>11800</v>
      </c>
      <c r="U285" s="67">
        <v>43594</v>
      </c>
      <c r="V285" s="67">
        <v>44324</v>
      </c>
      <c r="W285" s="51">
        <v>4417.63</v>
      </c>
      <c r="X285" s="14"/>
      <c r="Y285" s="14"/>
    </row>
    <row r="286" spans="1:25" s="1" customFormat="1" ht="60">
      <c r="A286" s="39">
        <v>7721605905</v>
      </c>
      <c r="B286" s="15">
        <v>80204250585</v>
      </c>
      <c r="C286" s="16" t="s">
        <v>422</v>
      </c>
      <c r="D286" s="16" t="s">
        <v>722</v>
      </c>
      <c r="E286" s="16" t="s">
        <v>39</v>
      </c>
      <c r="F286" s="16"/>
      <c r="G286" s="14"/>
      <c r="H286" s="15"/>
      <c r="I286" s="15"/>
      <c r="J286" s="34"/>
      <c r="K286" s="15"/>
      <c r="L286" s="16"/>
      <c r="M286" s="15"/>
      <c r="N286" s="14"/>
      <c r="O286" s="15"/>
      <c r="P286" s="15"/>
      <c r="Q286" s="34" t="s">
        <v>387</v>
      </c>
      <c r="R286" s="15"/>
      <c r="S286" s="29" t="s">
        <v>723</v>
      </c>
      <c r="T286" s="50">
        <v>41900</v>
      </c>
      <c r="U286" s="67">
        <v>43466</v>
      </c>
      <c r="V286" s="67">
        <v>43830</v>
      </c>
      <c r="W286" s="50">
        <v>20950</v>
      </c>
      <c r="X286" s="14"/>
      <c r="Y286" s="14"/>
    </row>
    <row r="287" spans="1:25" s="1" customFormat="1" ht="75">
      <c r="A287" s="25" t="s">
        <v>908</v>
      </c>
      <c r="B287" s="15">
        <v>80204250585</v>
      </c>
      <c r="C287" s="16" t="s">
        <v>422</v>
      </c>
      <c r="D287" s="16" t="s">
        <v>909</v>
      </c>
      <c r="E287" s="16" t="s">
        <v>48</v>
      </c>
      <c r="F287" s="16"/>
      <c r="G287" s="14"/>
      <c r="H287" s="15"/>
      <c r="I287" s="15"/>
      <c r="J287" s="34"/>
      <c r="K287" s="15"/>
      <c r="L287" s="16"/>
      <c r="M287" s="15"/>
      <c r="N287" s="14"/>
      <c r="O287" s="15"/>
      <c r="P287" s="15"/>
      <c r="Q287" s="34" t="s">
        <v>181</v>
      </c>
      <c r="R287" s="15"/>
      <c r="S287" s="16" t="s">
        <v>406</v>
      </c>
      <c r="T287" s="50">
        <v>10000</v>
      </c>
      <c r="U287" s="67">
        <v>43559</v>
      </c>
      <c r="V287" s="67">
        <v>43830</v>
      </c>
      <c r="W287" s="50">
        <v>0</v>
      </c>
      <c r="X287" s="14"/>
      <c r="Y287" s="14"/>
    </row>
    <row r="288" spans="1:25" s="1" customFormat="1" ht="45">
      <c r="A288" s="25" t="s">
        <v>910</v>
      </c>
      <c r="B288" s="15">
        <v>80204250585</v>
      </c>
      <c r="C288" s="16" t="s">
        <v>422</v>
      </c>
      <c r="D288" s="16" t="s">
        <v>911</v>
      </c>
      <c r="E288" s="16" t="s">
        <v>48</v>
      </c>
      <c r="F288" s="16"/>
      <c r="G288" s="14"/>
      <c r="H288" s="15"/>
      <c r="I288" s="15"/>
      <c r="J288" s="34"/>
      <c r="K288" s="15"/>
      <c r="L288" s="16"/>
      <c r="M288" s="15"/>
      <c r="N288" s="14"/>
      <c r="O288" s="15"/>
      <c r="P288" s="15"/>
      <c r="Q288" s="37" t="s">
        <v>1266</v>
      </c>
      <c r="R288" s="15"/>
      <c r="S288" s="31" t="s">
        <v>803</v>
      </c>
      <c r="T288" s="50">
        <v>608.44000000000005</v>
      </c>
      <c r="U288" s="67">
        <v>43621</v>
      </c>
      <c r="V288" s="67">
        <v>43621</v>
      </c>
      <c r="W288" s="50">
        <v>608.26</v>
      </c>
      <c r="X288" s="14"/>
      <c r="Y288" s="14"/>
    </row>
    <row r="289" spans="1:25" s="1" customFormat="1" ht="60">
      <c r="A289" s="25" t="s">
        <v>912</v>
      </c>
      <c r="B289" s="15">
        <v>80204250585</v>
      </c>
      <c r="C289" s="16" t="s">
        <v>422</v>
      </c>
      <c r="D289" s="16" t="s">
        <v>913</v>
      </c>
      <c r="E289" s="16" t="s">
        <v>48</v>
      </c>
      <c r="F289" s="16"/>
      <c r="G289" s="14"/>
      <c r="H289" s="15"/>
      <c r="I289" s="15"/>
      <c r="J289" s="34"/>
      <c r="K289" s="15"/>
      <c r="L289" s="16"/>
      <c r="M289" s="15"/>
      <c r="N289" s="14"/>
      <c r="O289" s="15"/>
      <c r="P289" s="15"/>
      <c r="Q289" s="37"/>
      <c r="R289" s="15"/>
      <c r="S289" s="29" t="s">
        <v>914</v>
      </c>
      <c r="T289" s="50">
        <v>5100</v>
      </c>
      <c r="U289" s="67">
        <v>43647</v>
      </c>
      <c r="V289" s="67">
        <v>44377</v>
      </c>
      <c r="W289" s="50">
        <v>0</v>
      </c>
      <c r="X289" s="14"/>
      <c r="Y289" s="14"/>
    </row>
    <row r="290" spans="1:25" s="1" customFormat="1" ht="75">
      <c r="A290" s="25" t="s">
        <v>915</v>
      </c>
      <c r="B290" s="15">
        <v>80204250585</v>
      </c>
      <c r="C290" s="16" t="s">
        <v>422</v>
      </c>
      <c r="D290" s="16" t="s">
        <v>916</v>
      </c>
      <c r="E290" s="16" t="s">
        <v>48</v>
      </c>
      <c r="F290" s="16"/>
      <c r="G290" s="14"/>
      <c r="H290" s="15"/>
      <c r="I290" s="15"/>
      <c r="J290" s="34"/>
      <c r="K290" s="15"/>
      <c r="L290" s="16"/>
      <c r="M290" s="15"/>
      <c r="N290" s="14"/>
      <c r="O290" s="15"/>
      <c r="P290" s="15"/>
      <c r="Q290" s="37">
        <v>1593590605</v>
      </c>
      <c r="R290" s="15"/>
      <c r="S290" s="29" t="s">
        <v>917</v>
      </c>
      <c r="T290" s="50">
        <v>4500</v>
      </c>
      <c r="U290" s="67">
        <v>43614</v>
      </c>
      <c r="V290" s="67">
        <v>43614</v>
      </c>
      <c r="W290" s="50">
        <v>4500</v>
      </c>
      <c r="X290" s="14"/>
      <c r="Y290" s="14"/>
    </row>
    <row r="291" spans="1:25" s="1" customFormat="1" ht="45">
      <c r="A291" s="25" t="s">
        <v>918</v>
      </c>
      <c r="B291" s="15">
        <v>80204250585</v>
      </c>
      <c r="C291" s="16" t="s">
        <v>422</v>
      </c>
      <c r="D291" s="16" t="s">
        <v>919</v>
      </c>
      <c r="E291" s="16" t="s">
        <v>48</v>
      </c>
      <c r="F291" s="16"/>
      <c r="G291" s="14"/>
      <c r="H291" s="15"/>
      <c r="I291" s="15"/>
      <c r="J291" s="34"/>
      <c r="K291" s="15"/>
      <c r="L291" s="16"/>
      <c r="M291" s="15"/>
      <c r="N291" s="14"/>
      <c r="O291" s="15"/>
      <c r="P291" s="15"/>
      <c r="Q291" s="37"/>
      <c r="R291" s="15"/>
      <c r="S291" s="29" t="s">
        <v>920</v>
      </c>
      <c r="T291" s="50">
        <v>671.39</v>
      </c>
      <c r="U291" s="67">
        <v>43678</v>
      </c>
      <c r="V291" s="67">
        <v>44043</v>
      </c>
      <c r="W291" s="50">
        <v>671.39</v>
      </c>
      <c r="X291" s="14"/>
      <c r="Y291" s="14"/>
    </row>
    <row r="292" spans="1:25" s="1" customFormat="1" ht="75">
      <c r="A292" s="25" t="s">
        <v>921</v>
      </c>
      <c r="B292" s="15">
        <v>80204250585</v>
      </c>
      <c r="C292" s="16" t="s">
        <v>422</v>
      </c>
      <c r="D292" s="16" t="s">
        <v>922</v>
      </c>
      <c r="E292" s="16" t="s">
        <v>48</v>
      </c>
      <c r="F292" s="16"/>
      <c r="G292" s="14"/>
      <c r="H292" s="15"/>
      <c r="I292" s="15"/>
      <c r="J292" s="34"/>
      <c r="K292" s="15"/>
      <c r="L292" s="16"/>
      <c r="M292" s="15"/>
      <c r="N292" s="14"/>
      <c r="O292" s="15"/>
      <c r="P292" s="15"/>
      <c r="Q292" s="37">
        <v>10701020157</v>
      </c>
      <c r="R292" s="15"/>
      <c r="S292" s="29" t="s">
        <v>923</v>
      </c>
      <c r="T292" s="50">
        <v>3916</v>
      </c>
      <c r="U292" s="67">
        <v>43585</v>
      </c>
      <c r="V292" s="67">
        <v>44315</v>
      </c>
      <c r="W292" s="50">
        <v>979</v>
      </c>
      <c r="X292" s="14"/>
      <c r="Y292" s="14"/>
    </row>
    <row r="293" spans="1:25" s="1" customFormat="1" ht="75">
      <c r="A293" s="25" t="s">
        <v>924</v>
      </c>
      <c r="B293" s="15">
        <v>80204250585</v>
      </c>
      <c r="C293" s="16" t="s">
        <v>422</v>
      </c>
      <c r="D293" s="16" t="s">
        <v>925</v>
      </c>
      <c r="E293" s="16" t="s">
        <v>39</v>
      </c>
      <c r="F293" s="16"/>
      <c r="G293" s="14"/>
      <c r="H293" s="15"/>
      <c r="I293" s="15"/>
      <c r="J293" s="34"/>
      <c r="K293" s="15"/>
      <c r="L293" s="16"/>
      <c r="M293" s="15"/>
      <c r="N293" s="14"/>
      <c r="O293" s="15"/>
      <c r="P293" s="15"/>
      <c r="Q293" s="37" t="s">
        <v>1253</v>
      </c>
      <c r="R293" s="15"/>
      <c r="S293" s="29" t="s">
        <v>553</v>
      </c>
      <c r="T293" s="50">
        <v>15786</v>
      </c>
      <c r="U293" s="67">
        <v>43647</v>
      </c>
      <c r="V293" s="67">
        <v>44012</v>
      </c>
      <c r="W293" s="50">
        <v>15786</v>
      </c>
      <c r="X293" s="14"/>
      <c r="Y293" s="14"/>
    </row>
    <row r="294" spans="1:25" s="1" customFormat="1" ht="75">
      <c r="A294" s="39">
        <v>7939204665</v>
      </c>
      <c r="B294" s="15">
        <v>80204250585</v>
      </c>
      <c r="C294" s="16" t="s">
        <v>422</v>
      </c>
      <c r="D294" s="16" t="s">
        <v>926</v>
      </c>
      <c r="E294" s="16" t="s">
        <v>51</v>
      </c>
      <c r="F294" s="16"/>
      <c r="G294" s="14"/>
      <c r="H294" s="15"/>
      <c r="I294" s="15"/>
      <c r="J294" s="34">
        <v>488410010</v>
      </c>
      <c r="K294" s="15"/>
      <c r="L294" s="14" t="s">
        <v>105</v>
      </c>
      <c r="M294" s="15"/>
      <c r="N294" s="14"/>
      <c r="O294" s="15"/>
      <c r="P294" s="15"/>
      <c r="Q294" s="35" t="s">
        <v>104</v>
      </c>
      <c r="R294" s="15"/>
      <c r="S294" s="36" t="s">
        <v>105</v>
      </c>
      <c r="T294" s="50">
        <v>885127.5</v>
      </c>
      <c r="U294" s="67">
        <v>43647</v>
      </c>
      <c r="V294" s="67">
        <v>44742</v>
      </c>
      <c r="W294" s="50">
        <v>0</v>
      </c>
      <c r="X294" s="14"/>
      <c r="Y294" s="14"/>
    </row>
    <row r="295" spans="1:25" s="1" customFormat="1" ht="60">
      <c r="A295" s="25" t="s">
        <v>927</v>
      </c>
      <c r="B295" s="15">
        <v>80204250585</v>
      </c>
      <c r="C295" s="16" t="s">
        <v>422</v>
      </c>
      <c r="D295" s="16" t="s">
        <v>928</v>
      </c>
      <c r="E295" s="16" t="s">
        <v>39</v>
      </c>
      <c r="F295" s="16"/>
      <c r="G295" s="14">
        <v>1</v>
      </c>
      <c r="H295" s="15"/>
      <c r="I295" s="15"/>
      <c r="J295" s="34"/>
      <c r="K295" s="15"/>
      <c r="L295" s="16"/>
      <c r="M295" s="15"/>
      <c r="N295" s="14"/>
      <c r="O295" s="15"/>
      <c r="P295" s="15"/>
      <c r="Q295" s="37">
        <v>11168160155</v>
      </c>
      <c r="R295" s="15"/>
      <c r="S295" s="29" t="s">
        <v>465</v>
      </c>
      <c r="T295" s="50">
        <v>14760</v>
      </c>
      <c r="U295" s="67">
        <v>43617</v>
      </c>
      <c r="V295" s="67">
        <v>43982</v>
      </c>
      <c r="W295" s="50">
        <v>2308.2600000000002</v>
      </c>
      <c r="X295" s="14"/>
      <c r="Y295" s="14"/>
    </row>
    <row r="296" spans="1:25" s="1" customFormat="1" ht="105">
      <c r="A296" s="25" t="s">
        <v>929</v>
      </c>
      <c r="B296" s="15">
        <v>80204250585</v>
      </c>
      <c r="C296" s="16" t="s">
        <v>422</v>
      </c>
      <c r="D296" s="16" t="s">
        <v>930</v>
      </c>
      <c r="E296" s="16" t="s">
        <v>51</v>
      </c>
      <c r="F296" s="16"/>
      <c r="G296" s="14"/>
      <c r="H296" s="15"/>
      <c r="I296" s="15"/>
      <c r="J296" s="37" t="s">
        <v>527</v>
      </c>
      <c r="K296" s="15"/>
      <c r="L296" s="16" t="s">
        <v>931</v>
      </c>
      <c r="M296" s="15"/>
      <c r="N296" s="14"/>
      <c r="O296" s="15"/>
      <c r="P296" s="15"/>
      <c r="Q296" s="37" t="s">
        <v>527</v>
      </c>
      <c r="R296" s="15"/>
      <c r="S296" s="29" t="s">
        <v>931</v>
      </c>
      <c r="T296" s="50">
        <v>6336.06</v>
      </c>
      <c r="U296" s="67">
        <v>43587</v>
      </c>
      <c r="V296" s="67">
        <v>44585</v>
      </c>
      <c r="W296" s="50">
        <f>806.45+195.82+403.03</f>
        <v>1405.3</v>
      </c>
      <c r="X296" s="14"/>
      <c r="Y296" s="14"/>
    </row>
    <row r="297" spans="1:25" s="1" customFormat="1" ht="75">
      <c r="A297" s="39">
        <v>7905115344</v>
      </c>
      <c r="B297" s="15">
        <v>80204250585</v>
      </c>
      <c r="C297" s="16" t="s">
        <v>422</v>
      </c>
      <c r="D297" s="16" t="s">
        <v>932</v>
      </c>
      <c r="E297" s="16" t="s">
        <v>39</v>
      </c>
      <c r="F297" s="16"/>
      <c r="G297" s="14"/>
      <c r="H297" s="15"/>
      <c r="I297" s="15"/>
      <c r="J297" s="34"/>
      <c r="K297" s="15"/>
      <c r="L297" s="16"/>
      <c r="M297" s="15"/>
      <c r="N297" s="14"/>
      <c r="O297" s="15"/>
      <c r="P297" s="15"/>
      <c r="Q297" s="37">
        <v>10991370155</v>
      </c>
      <c r="R297" s="15"/>
      <c r="S297" s="29" t="s">
        <v>556</v>
      </c>
      <c r="T297" s="50">
        <v>110000</v>
      </c>
      <c r="U297" s="67">
        <v>43623</v>
      </c>
      <c r="V297" s="67">
        <v>43988</v>
      </c>
      <c r="W297" s="50">
        <v>55000</v>
      </c>
      <c r="X297" s="14"/>
      <c r="Y297" s="14"/>
    </row>
    <row r="298" spans="1:25" s="1" customFormat="1" ht="105">
      <c r="A298" s="25" t="s">
        <v>933</v>
      </c>
      <c r="B298" s="15">
        <v>80204250585</v>
      </c>
      <c r="C298" s="16" t="s">
        <v>422</v>
      </c>
      <c r="D298" s="16" t="s">
        <v>934</v>
      </c>
      <c r="E298" s="16" t="s">
        <v>48</v>
      </c>
      <c r="F298" s="16"/>
      <c r="G298" s="14"/>
      <c r="H298" s="15"/>
      <c r="I298" s="15"/>
      <c r="J298" s="34"/>
      <c r="K298" s="15"/>
      <c r="L298" s="16"/>
      <c r="M298" s="15"/>
      <c r="N298" s="14"/>
      <c r="O298" s="15"/>
      <c r="P298" s="15"/>
      <c r="Q298" s="37" t="s">
        <v>1196</v>
      </c>
      <c r="R298" s="15"/>
      <c r="S298" s="29" t="s">
        <v>1197</v>
      </c>
      <c r="T298" s="50">
        <v>27270</v>
      </c>
      <c r="U298" s="67">
        <v>43630</v>
      </c>
      <c r="V298" s="67">
        <v>43630</v>
      </c>
      <c r="W298" s="50">
        <v>27167.7</v>
      </c>
      <c r="X298" s="14"/>
      <c r="Y298" s="14"/>
    </row>
    <row r="299" spans="1:25" s="1" customFormat="1" ht="60">
      <c r="A299" s="25" t="s">
        <v>935</v>
      </c>
      <c r="B299" s="15">
        <v>80204250585</v>
      </c>
      <c r="C299" s="16" t="s">
        <v>422</v>
      </c>
      <c r="D299" s="16" t="s">
        <v>928</v>
      </c>
      <c r="E299" s="16" t="s">
        <v>39</v>
      </c>
      <c r="F299" s="16"/>
      <c r="G299" s="14"/>
      <c r="H299" s="15"/>
      <c r="I299" s="15"/>
      <c r="J299" s="34"/>
      <c r="K299" s="15"/>
      <c r="L299" s="16"/>
      <c r="M299" s="15"/>
      <c r="N299" s="14"/>
      <c r="O299" s="15"/>
      <c r="P299" s="15"/>
      <c r="Q299" s="37">
        <v>11038191000</v>
      </c>
      <c r="R299" s="15"/>
      <c r="S299" s="29" t="s">
        <v>467</v>
      </c>
      <c r="T299" s="50">
        <v>14760</v>
      </c>
      <c r="U299" s="67">
        <v>43617</v>
      </c>
      <c r="V299" s="67">
        <v>43982</v>
      </c>
      <c r="W299" s="50">
        <v>0</v>
      </c>
      <c r="X299" s="14"/>
      <c r="Y299" s="14"/>
    </row>
    <row r="300" spans="1:25" s="1" customFormat="1" ht="90">
      <c r="A300" s="25" t="s">
        <v>936</v>
      </c>
      <c r="B300" s="15">
        <v>80204250585</v>
      </c>
      <c r="C300" s="16" t="s">
        <v>422</v>
      </c>
      <c r="D300" s="16" t="s">
        <v>937</v>
      </c>
      <c r="E300" s="16" t="s">
        <v>48</v>
      </c>
      <c r="F300" s="16"/>
      <c r="G300" s="14"/>
      <c r="H300" s="15"/>
      <c r="I300" s="15"/>
      <c r="J300" s="56" t="s">
        <v>1192</v>
      </c>
      <c r="K300" s="15"/>
      <c r="L300" s="16" t="s">
        <v>938</v>
      </c>
      <c r="M300" s="15"/>
      <c r="N300" s="14"/>
      <c r="O300" s="15"/>
      <c r="P300" s="15"/>
      <c r="Q300" s="56" t="s">
        <v>1192</v>
      </c>
      <c r="R300" s="15"/>
      <c r="S300" s="29" t="s">
        <v>939</v>
      </c>
      <c r="T300" s="50">
        <v>1350</v>
      </c>
      <c r="U300" s="67">
        <v>43531</v>
      </c>
      <c r="V300" s="67">
        <v>43531</v>
      </c>
      <c r="W300" s="50">
        <v>1647</v>
      </c>
      <c r="X300" s="14"/>
      <c r="Y300" s="14"/>
    </row>
    <row r="301" spans="1:25" s="1" customFormat="1" ht="45">
      <c r="A301" s="25" t="s">
        <v>940</v>
      </c>
      <c r="B301" s="15">
        <v>80204250585</v>
      </c>
      <c r="C301" s="16" t="s">
        <v>422</v>
      </c>
      <c r="D301" s="16" t="s">
        <v>941</v>
      </c>
      <c r="E301" s="16" t="s">
        <v>48</v>
      </c>
      <c r="F301" s="16"/>
      <c r="G301" s="14"/>
      <c r="H301" s="15"/>
      <c r="I301" s="15"/>
      <c r="J301" s="34"/>
      <c r="K301" s="15"/>
      <c r="L301" s="16"/>
      <c r="M301" s="15"/>
      <c r="N301" s="14"/>
      <c r="O301" s="15"/>
      <c r="P301" s="15"/>
      <c r="Q301" s="37" t="s">
        <v>1270</v>
      </c>
      <c r="R301" s="15"/>
      <c r="S301" s="29" t="s">
        <v>942</v>
      </c>
      <c r="T301" s="50">
        <v>300</v>
      </c>
      <c r="U301" s="67">
        <v>43621</v>
      </c>
      <c r="V301" s="67">
        <v>43621</v>
      </c>
      <c r="W301" s="50">
        <v>300</v>
      </c>
      <c r="X301" s="14"/>
      <c r="Y301" s="14"/>
    </row>
    <row r="302" spans="1:25" s="1" customFormat="1" ht="105">
      <c r="A302" s="25" t="s">
        <v>943</v>
      </c>
      <c r="B302" s="15">
        <v>80204250585</v>
      </c>
      <c r="C302" s="16" t="s">
        <v>422</v>
      </c>
      <c r="D302" s="16" t="s">
        <v>944</v>
      </c>
      <c r="E302" s="16" t="s">
        <v>48</v>
      </c>
      <c r="F302" s="16"/>
      <c r="G302" s="14"/>
      <c r="H302" s="15"/>
      <c r="I302" s="15"/>
      <c r="J302" s="34"/>
      <c r="K302" s="15"/>
      <c r="L302" s="16"/>
      <c r="M302" s="15"/>
      <c r="N302" s="14"/>
      <c r="O302" s="15"/>
      <c r="P302" s="15"/>
      <c r="Q302" s="37" t="s">
        <v>1267</v>
      </c>
      <c r="R302" s="15"/>
      <c r="S302" s="29" t="s">
        <v>826</v>
      </c>
      <c r="T302" s="50">
        <v>4336</v>
      </c>
      <c r="U302" s="67">
        <v>43591</v>
      </c>
      <c r="V302" s="67">
        <v>43616</v>
      </c>
      <c r="W302" s="50">
        <v>0</v>
      </c>
      <c r="X302" s="14"/>
      <c r="Y302" s="14"/>
    </row>
    <row r="303" spans="1:25" s="1" customFormat="1" ht="75">
      <c r="A303" s="25" t="s">
        <v>945</v>
      </c>
      <c r="B303" s="15">
        <v>80204250585</v>
      </c>
      <c r="C303" s="16" t="s">
        <v>422</v>
      </c>
      <c r="D303" s="16" t="s">
        <v>946</v>
      </c>
      <c r="E303" s="16" t="s">
        <v>48</v>
      </c>
      <c r="F303" s="16"/>
      <c r="G303" s="14"/>
      <c r="H303" s="15"/>
      <c r="I303" s="15"/>
      <c r="J303" s="34"/>
      <c r="K303" s="15"/>
      <c r="L303" s="16"/>
      <c r="M303" s="15"/>
      <c r="N303" s="14"/>
      <c r="O303" s="15"/>
      <c r="P303" s="15"/>
      <c r="Q303" s="37" t="s">
        <v>1267</v>
      </c>
      <c r="R303" s="15"/>
      <c r="S303" s="29" t="s">
        <v>826</v>
      </c>
      <c r="T303" s="50">
        <v>4720</v>
      </c>
      <c r="U303" s="67">
        <v>43564</v>
      </c>
      <c r="V303" s="67">
        <v>43575</v>
      </c>
      <c r="W303" s="50">
        <v>0</v>
      </c>
      <c r="X303" s="14"/>
      <c r="Y303" s="14"/>
    </row>
    <row r="304" spans="1:25" s="1" customFormat="1" ht="60">
      <c r="A304" s="25" t="s">
        <v>947</v>
      </c>
      <c r="B304" s="15">
        <v>80204250585</v>
      </c>
      <c r="C304" s="16" t="s">
        <v>422</v>
      </c>
      <c r="D304" s="16" t="s">
        <v>928</v>
      </c>
      <c r="E304" s="16" t="s">
        <v>39</v>
      </c>
      <c r="F304" s="16"/>
      <c r="G304" s="14"/>
      <c r="H304" s="15"/>
      <c r="I304" s="15"/>
      <c r="J304" s="34"/>
      <c r="K304" s="15"/>
      <c r="L304" s="16"/>
      <c r="M304" s="15"/>
      <c r="N304" s="14"/>
      <c r="O304" s="15"/>
      <c r="P304" s="15"/>
      <c r="Q304" s="37">
        <v>11334081004</v>
      </c>
      <c r="R304" s="15"/>
      <c r="S304" s="29" t="s">
        <v>463</v>
      </c>
      <c r="T304" s="50">
        <v>39360</v>
      </c>
      <c r="U304" s="67">
        <v>43617</v>
      </c>
      <c r="V304" s="67">
        <v>43982</v>
      </c>
      <c r="W304" s="50">
        <v>0</v>
      </c>
      <c r="X304" s="14"/>
      <c r="Y304" s="14"/>
    </row>
    <row r="305" spans="1:25" s="1" customFormat="1" ht="60">
      <c r="A305" s="25" t="s">
        <v>948</v>
      </c>
      <c r="B305" s="15">
        <v>80204250585</v>
      </c>
      <c r="C305" s="16" t="s">
        <v>422</v>
      </c>
      <c r="D305" s="16" t="s">
        <v>928</v>
      </c>
      <c r="E305" s="16" t="s">
        <v>39</v>
      </c>
      <c r="F305" s="16"/>
      <c r="G305" s="14"/>
      <c r="H305" s="15"/>
      <c r="I305" s="15"/>
      <c r="J305" s="34"/>
      <c r="K305" s="15"/>
      <c r="L305" s="16"/>
      <c r="M305" s="15"/>
      <c r="N305" s="14"/>
      <c r="O305" s="15"/>
      <c r="P305" s="15"/>
      <c r="Q305" s="37">
        <v>13464671000</v>
      </c>
      <c r="R305" s="15"/>
      <c r="S305" s="29" t="s">
        <v>469</v>
      </c>
      <c r="T305" s="50">
        <v>39360</v>
      </c>
      <c r="U305" s="67">
        <v>43617</v>
      </c>
      <c r="V305" s="67">
        <v>43982</v>
      </c>
      <c r="W305" s="50">
        <v>2172.1999999999998</v>
      </c>
      <c r="X305" s="14"/>
      <c r="Y305" s="14"/>
    </row>
    <row r="306" spans="1:25" s="1" customFormat="1" ht="75">
      <c r="A306" s="25" t="s">
        <v>949</v>
      </c>
      <c r="B306" s="15">
        <v>80204250585</v>
      </c>
      <c r="C306" s="16" t="s">
        <v>422</v>
      </c>
      <c r="D306" s="16" t="s">
        <v>950</v>
      </c>
      <c r="E306" s="16" t="s">
        <v>39</v>
      </c>
      <c r="F306" s="16"/>
      <c r="G306" s="14"/>
      <c r="H306" s="15"/>
      <c r="I306" s="15"/>
      <c r="J306" s="34"/>
      <c r="K306" s="15"/>
      <c r="L306" s="16"/>
      <c r="M306" s="15"/>
      <c r="N306" s="14"/>
      <c r="O306" s="15"/>
      <c r="P306" s="15"/>
      <c r="Q306" s="37" t="s">
        <v>251</v>
      </c>
      <c r="R306" s="15"/>
      <c r="S306" s="29" t="s">
        <v>951</v>
      </c>
      <c r="T306" s="50">
        <v>37529</v>
      </c>
      <c r="U306" s="67">
        <v>43617</v>
      </c>
      <c r="V306" s="67">
        <v>44347</v>
      </c>
      <c r="W306" s="50">
        <v>9382.2000000000007</v>
      </c>
      <c r="X306" s="14"/>
      <c r="Y306" s="14"/>
    </row>
    <row r="307" spans="1:25" s="1" customFormat="1" ht="105">
      <c r="A307" s="25" t="s">
        <v>952</v>
      </c>
      <c r="B307" s="15">
        <v>80204250585</v>
      </c>
      <c r="C307" s="16" t="s">
        <v>422</v>
      </c>
      <c r="D307" s="16" t="s">
        <v>953</v>
      </c>
      <c r="E307" s="16" t="s">
        <v>48</v>
      </c>
      <c r="F307" s="16"/>
      <c r="G307" s="14"/>
      <c r="H307" s="15"/>
      <c r="I307" s="15"/>
      <c r="J307" s="34">
        <v>80024610158</v>
      </c>
      <c r="K307" s="15"/>
      <c r="L307" s="16" t="s">
        <v>954</v>
      </c>
      <c r="M307" s="15"/>
      <c r="N307" s="14"/>
      <c r="O307" s="15"/>
      <c r="P307" s="15"/>
      <c r="Q307" s="37">
        <v>80024610158</v>
      </c>
      <c r="R307" s="15"/>
      <c r="S307" s="29" t="s">
        <v>954</v>
      </c>
      <c r="T307" s="50">
        <v>4000</v>
      </c>
      <c r="U307" s="67">
        <v>43606</v>
      </c>
      <c r="V307" s="67">
        <v>43606</v>
      </c>
      <c r="W307" s="50">
        <v>4000</v>
      </c>
      <c r="X307" s="14"/>
      <c r="Y307" s="14"/>
    </row>
    <row r="308" spans="1:25" s="1" customFormat="1" ht="60">
      <c r="A308" s="25" t="s">
        <v>955</v>
      </c>
      <c r="B308" s="15">
        <v>80204250585</v>
      </c>
      <c r="C308" s="16" t="s">
        <v>422</v>
      </c>
      <c r="D308" s="16" t="s">
        <v>928</v>
      </c>
      <c r="E308" s="16" t="s">
        <v>39</v>
      </c>
      <c r="F308" s="16"/>
      <c r="G308" s="14"/>
      <c r="H308" s="15"/>
      <c r="I308" s="15"/>
      <c r="J308" s="34"/>
      <c r="K308" s="15"/>
      <c r="L308" s="16"/>
      <c r="M308" s="15"/>
      <c r="N308" s="14"/>
      <c r="O308" s="15"/>
      <c r="P308" s="15"/>
      <c r="Q308" s="37" t="s">
        <v>1252</v>
      </c>
      <c r="R308" s="15"/>
      <c r="S308" s="29" t="s">
        <v>471</v>
      </c>
      <c r="T308" s="50">
        <v>39360</v>
      </c>
      <c r="U308" s="67">
        <v>43617</v>
      </c>
      <c r="V308" s="67">
        <v>43982</v>
      </c>
      <c r="W308" s="50">
        <v>0</v>
      </c>
      <c r="X308" s="14"/>
      <c r="Y308" s="14"/>
    </row>
    <row r="309" spans="1:25" s="1" customFormat="1" ht="60">
      <c r="A309" s="25" t="s">
        <v>956</v>
      </c>
      <c r="B309" s="15">
        <v>80204250585</v>
      </c>
      <c r="C309" s="16" t="s">
        <v>422</v>
      </c>
      <c r="D309" s="16" t="s">
        <v>957</v>
      </c>
      <c r="E309" s="16" t="s">
        <v>48</v>
      </c>
      <c r="F309" s="16"/>
      <c r="G309" s="14"/>
      <c r="H309" s="15"/>
      <c r="I309" s="15"/>
      <c r="J309" s="34"/>
      <c r="K309" s="15"/>
      <c r="L309" s="16"/>
      <c r="M309" s="15"/>
      <c r="N309" s="14"/>
      <c r="O309" s="15"/>
      <c r="P309" s="15"/>
      <c r="Q309" s="37">
        <v>12086540155</v>
      </c>
      <c r="R309" s="15"/>
      <c r="S309" s="29" t="s">
        <v>568</v>
      </c>
      <c r="T309" s="50">
        <v>190</v>
      </c>
      <c r="U309" s="67">
        <v>43621</v>
      </c>
      <c r="V309" s="67">
        <v>43621</v>
      </c>
      <c r="W309" s="50">
        <v>190</v>
      </c>
      <c r="X309" s="14"/>
      <c r="Y309" s="14"/>
    </row>
    <row r="310" spans="1:25" s="1" customFormat="1" ht="60">
      <c r="A310" s="25" t="s">
        <v>958</v>
      </c>
      <c r="B310" s="15">
        <v>80204250585</v>
      </c>
      <c r="C310" s="16" t="s">
        <v>422</v>
      </c>
      <c r="D310" s="16" t="s">
        <v>959</v>
      </c>
      <c r="E310" s="16" t="s">
        <v>39</v>
      </c>
      <c r="F310" s="16"/>
      <c r="G310" s="14"/>
      <c r="H310" s="15"/>
      <c r="I310" s="15"/>
      <c r="J310" s="34">
        <v>12086540155</v>
      </c>
      <c r="K310" s="15"/>
      <c r="L310" s="16" t="s">
        <v>568</v>
      </c>
      <c r="M310" s="15"/>
      <c r="N310" s="14"/>
      <c r="O310" s="15"/>
      <c r="P310" s="15"/>
      <c r="Q310" s="37">
        <v>12086540155</v>
      </c>
      <c r="R310" s="15"/>
      <c r="S310" s="29" t="s">
        <v>568</v>
      </c>
      <c r="T310" s="50">
        <v>4680</v>
      </c>
      <c r="U310" s="67">
        <v>43571</v>
      </c>
      <c r="V310" s="67">
        <v>43936</v>
      </c>
      <c r="W310" s="50">
        <v>4680</v>
      </c>
      <c r="X310" s="14"/>
      <c r="Y310" s="14"/>
    </row>
    <row r="311" spans="1:25" s="1" customFormat="1" ht="75">
      <c r="A311" s="25" t="s">
        <v>960</v>
      </c>
      <c r="B311" s="15">
        <v>80204250585</v>
      </c>
      <c r="C311" s="16" t="s">
        <v>422</v>
      </c>
      <c r="D311" s="16" t="s">
        <v>961</v>
      </c>
      <c r="E311" s="16" t="s">
        <v>51</v>
      </c>
      <c r="F311" s="16"/>
      <c r="G311" s="14"/>
      <c r="H311" s="15"/>
      <c r="I311" s="15"/>
      <c r="J311" s="37" t="s">
        <v>322</v>
      </c>
      <c r="K311" s="15"/>
      <c r="L311" s="16" t="s">
        <v>962</v>
      </c>
      <c r="M311" s="15"/>
      <c r="N311" s="14"/>
      <c r="O311" s="15"/>
      <c r="P311" s="15"/>
      <c r="Q311" s="37" t="s">
        <v>322</v>
      </c>
      <c r="R311" s="15"/>
      <c r="S311" s="29" t="s">
        <v>962</v>
      </c>
      <c r="T311" s="50">
        <v>650000</v>
      </c>
      <c r="U311" s="67">
        <v>43586</v>
      </c>
      <c r="V311" s="67">
        <v>43951</v>
      </c>
      <c r="W311" s="50">
        <v>306988.86</v>
      </c>
      <c r="X311" s="14"/>
      <c r="Y311" s="14"/>
    </row>
    <row r="312" spans="1:25" s="1" customFormat="1" ht="90">
      <c r="A312" s="25" t="s">
        <v>963</v>
      </c>
      <c r="B312" s="15">
        <v>80204250585</v>
      </c>
      <c r="C312" s="16" t="s">
        <v>422</v>
      </c>
      <c r="D312" s="16" t="s">
        <v>964</v>
      </c>
      <c r="E312" s="16" t="s">
        <v>48</v>
      </c>
      <c r="F312" s="16"/>
      <c r="G312" s="14"/>
      <c r="H312" s="15"/>
      <c r="I312" s="15"/>
      <c r="J312" s="34"/>
      <c r="K312" s="15"/>
      <c r="L312" s="16"/>
      <c r="M312" s="15"/>
      <c r="N312" s="14"/>
      <c r="O312" s="15"/>
      <c r="P312" s="15"/>
      <c r="Q312" s="37">
        <v>14309031004</v>
      </c>
      <c r="R312" s="15"/>
      <c r="S312" s="29" t="s">
        <v>965</v>
      </c>
      <c r="T312" s="50">
        <v>1560</v>
      </c>
      <c r="U312" s="67">
        <v>43647</v>
      </c>
      <c r="V312" s="67">
        <v>44743</v>
      </c>
      <c r="W312" s="50">
        <v>0</v>
      </c>
      <c r="X312" s="14"/>
      <c r="Y312" s="14"/>
    </row>
    <row r="313" spans="1:25" s="1" customFormat="1" ht="60">
      <c r="A313" s="25" t="s">
        <v>966</v>
      </c>
      <c r="B313" s="15">
        <v>80204250585</v>
      </c>
      <c r="C313" s="16" t="s">
        <v>422</v>
      </c>
      <c r="D313" s="16" t="s">
        <v>967</v>
      </c>
      <c r="E313" s="16" t="s">
        <v>43</v>
      </c>
      <c r="F313" s="16"/>
      <c r="G313" s="14"/>
      <c r="H313" s="15"/>
      <c r="I313" s="15"/>
      <c r="J313" s="34"/>
      <c r="K313" s="15"/>
      <c r="L313" s="16"/>
      <c r="M313" s="15"/>
      <c r="N313" s="14"/>
      <c r="O313" s="15"/>
      <c r="P313" s="15"/>
      <c r="Q313" s="37" t="s">
        <v>1271</v>
      </c>
      <c r="R313" s="15"/>
      <c r="S313" s="29" t="s">
        <v>968</v>
      </c>
      <c r="T313" s="50">
        <v>27993.599999999999</v>
      </c>
      <c r="U313" s="67">
        <v>43482</v>
      </c>
      <c r="V313" s="67">
        <v>43708</v>
      </c>
      <c r="W313" s="50">
        <v>27993.599999999999</v>
      </c>
      <c r="X313" s="14"/>
      <c r="Y313" s="14"/>
    </row>
    <row r="314" spans="1:25" s="1" customFormat="1" ht="90">
      <c r="A314" s="25" t="s">
        <v>969</v>
      </c>
      <c r="B314" s="15">
        <v>80204250585</v>
      </c>
      <c r="C314" s="16" t="s">
        <v>422</v>
      </c>
      <c r="D314" s="16" t="s">
        <v>970</v>
      </c>
      <c r="E314" s="16" t="s">
        <v>48</v>
      </c>
      <c r="F314" s="16"/>
      <c r="G314" s="14"/>
      <c r="H314" s="15"/>
      <c r="I314" s="15"/>
      <c r="J314" s="34"/>
      <c r="K314" s="15"/>
      <c r="L314" s="16"/>
      <c r="M314" s="15"/>
      <c r="N314" s="14"/>
      <c r="O314" s="15"/>
      <c r="P314" s="15"/>
      <c r="Q314" s="37">
        <v>11986091004</v>
      </c>
      <c r="R314" s="15"/>
      <c r="S314" s="29" t="s">
        <v>971</v>
      </c>
      <c r="T314" s="50">
        <v>1731.87</v>
      </c>
      <c r="U314" s="67">
        <v>43632</v>
      </c>
      <c r="V314" s="67">
        <v>43660</v>
      </c>
      <c r="W314" s="50">
        <v>1731.87</v>
      </c>
      <c r="X314" s="14"/>
      <c r="Y314" s="14"/>
    </row>
    <row r="315" spans="1:25" s="1" customFormat="1" ht="90">
      <c r="A315" s="25" t="s">
        <v>972</v>
      </c>
      <c r="B315" s="15">
        <v>80204250585</v>
      </c>
      <c r="C315" s="16" t="s">
        <v>422</v>
      </c>
      <c r="D315" s="16" t="s">
        <v>973</v>
      </c>
      <c r="E315" s="16" t="s">
        <v>51</v>
      </c>
      <c r="F315" s="16"/>
      <c r="G315" s="14"/>
      <c r="H315" s="15"/>
      <c r="I315" s="15"/>
      <c r="J315" s="34"/>
      <c r="K315" s="15"/>
      <c r="L315" s="16"/>
      <c r="M315" s="15"/>
      <c r="N315" s="14"/>
      <c r="O315" s="15"/>
      <c r="P315" s="15"/>
      <c r="Q315" s="37">
        <v>11986091004</v>
      </c>
      <c r="R315" s="15"/>
      <c r="S315" s="29" t="s">
        <v>971</v>
      </c>
      <c r="T315" s="50">
        <v>2082.25</v>
      </c>
      <c r="U315" s="67">
        <v>43563</v>
      </c>
      <c r="V315" s="67">
        <v>43585</v>
      </c>
      <c r="W315" s="50">
        <v>0</v>
      </c>
      <c r="X315" s="14"/>
      <c r="Y315" s="14"/>
    </row>
    <row r="316" spans="1:25" s="1" customFormat="1" ht="105">
      <c r="A316" s="25" t="s">
        <v>974</v>
      </c>
      <c r="B316" s="15">
        <v>80204250585</v>
      </c>
      <c r="C316" s="16" t="s">
        <v>422</v>
      </c>
      <c r="D316" s="16" t="s">
        <v>975</v>
      </c>
      <c r="E316" s="16" t="s">
        <v>48</v>
      </c>
      <c r="F316" s="16"/>
      <c r="G316" s="14"/>
      <c r="H316" s="15"/>
      <c r="I316" s="15"/>
      <c r="J316" s="34"/>
      <c r="K316" s="15"/>
      <c r="L316" s="16"/>
      <c r="M316" s="15"/>
      <c r="N316" s="14"/>
      <c r="O316" s="15"/>
      <c r="P316" s="15"/>
      <c r="Q316" s="37" t="s">
        <v>706</v>
      </c>
      <c r="R316" s="15"/>
      <c r="S316" s="29" t="s">
        <v>976</v>
      </c>
      <c r="T316" s="50">
        <v>4500</v>
      </c>
      <c r="U316" s="67">
        <v>43593</v>
      </c>
      <c r="V316" s="67">
        <v>43661</v>
      </c>
      <c r="W316" s="50">
        <v>1278.69</v>
      </c>
      <c r="X316" s="14"/>
      <c r="Y316" s="14"/>
    </row>
    <row r="317" spans="1:25" s="1" customFormat="1" ht="150">
      <c r="A317" s="25" t="s">
        <v>977</v>
      </c>
      <c r="B317" s="15">
        <v>80204250585</v>
      </c>
      <c r="C317" s="16" t="s">
        <v>422</v>
      </c>
      <c r="D317" s="16" t="s">
        <v>978</v>
      </c>
      <c r="E317" s="16" t="s">
        <v>48</v>
      </c>
      <c r="F317" s="16"/>
      <c r="G317" s="14"/>
      <c r="H317" s="15"/>
      <c r="I317" s="15"/>
      <c r="J317" s="34" t="s">
        <v>979</v>
      </c>
      <c r="K317" s="15"/>
      <c r="L317" s="16" t="s">
        <v>980</v>
      </c>
      <c r="M317" s="15"/>
      <c r="N317" s="14"/>
      <c r="O317" s="15"/>
      <c r="P317" s="15"/>
      <c r="Q317" s="37">
        <v>2963700212</v>
      </c>
      <c r="R317" s="15"/>
      <c r="S317" s="29" t="s">
        <v>981</v>
      </c>
      <c r="T317" s="50">
        <v>40033</v>
      </c>
      <c r="U317" s="67">
        <v>43617</v>
      </c>
      <c r="V317" s="67">
        <v>44712</v>
      </c>
      <c r="W317" s="50">
        <v>0</v>
      </c>
      <c r="X317" s="14"/>
      <c r="Y317" s="14"/>
    </row>
    <row r="318" spans="1:25" s="1" customFormat="1" ht="45">
      <c r="A318" s="25" t="s">
        <v>982</v>
      </c>
      <c r="B318" s="15">
        <v>80204250585</v>
      </c>
      <c r="C318" s="16" t="s">
        <v>422</v>
      </c>
      <c r="D318" s="16" t="s">
        <v>983</v>
      </c>
      <c r="E318" s="16" t="s">
        <v>48</v>
      </c>
      <c r="F318" s="16"/>
      <c r="G318" s="14"/>
      <c r="H318" s="15"/>
      <c r="I318" s="15"/>
      <c r="J318" s="34"/>
      <c r="K318" s="15"/>
      <c r="L318" s="16"/>
      <c r="M318" s="15"/>
      <c r="N318" s="14"/>
      <c r="O318" s="15"/>
      <c r="P318" s="15"/>
      <c r="Q318" s="37"/>
      <c r="R318" s="15"/>
      <c r="S318" s="29" t="s">
        <v>984</v>
      </c>
      <c r="T318" s="50">
        <v>16000</v>
      </c>
      <c r="U318" s="67">
        <v>43572</v>
      </c>
      <c r="V318" s="67">
        <v>43638</v>
      </c>
      <c r="W318" s="50">
        <v>16000</v>
      </c>
      <c r="X318" s="14"/>
      <c r="Y318" s="14"/>
    </row>
    <row r="319" spans="1:25" s="1" customFormat="1" ht="60">
      <c r="A319" s="25" t="s">
        <v>986</v>
      </c>
      <c r="B319" s="15">
        <v>80204250585</v>
      </c>
      <c r="C319" s="16" t="s">
        <v>422</v>
      </c>
      <c r="D319" s="16" t="s">
        <v>987</v>
      </c>
      <c r="E319" s="16" t="s">
        <v>48</v>
      </c>
      <c r="F319" s="16"/>
      <c r="G319" s="14"/>
      <c r="H319" s="15"/>
      <c r="I319" s="15"/>
      <c r="J319" s="34"/>
      <c r="K319" s="15"/>
      <c r="L319" s="16"/>
      <c r="M319" s="15"/>
      <c r="N319" s="14"/>
      <c r="O319" s="15"/>
      <c r="P319" s="15"/>
      <c r="Q319" s="37" t="s">
        <v>1272</v>
      </c>
      <c r="R319" s="15"/>
      <c r="S319" s="29" t="s">
        <v>988</v>
      </c>
      <c r="T319" s="50">
        <v>1600</v>
      </c>
      <c r="U319" s="67">
        <v>43556</v>
      </c>
      <c r="V319" s="67">
        <v>43559</v>
      </c>
      <c r="W319" s="50">
        <v>1600</v>
      </c>
      <c r="X319" s="14"/>
      <c r="Y319" s="14"/>
    </row>
    <row r="320" spans="1:25" s="1" customFormat="1" ht="75">
      <c r="A320" s="25" t="s">
        <v>989</v>
      </c>
      <c r="B320" s="15">
        <v>80204250585</v>
      </c>
      <c r="C320" s="16" t="s">
        <v>422</v>
      </c>
      <c r="D320" s="16" t="s">
        <v>990</v>
      </c>
      <c r="E320" s="16" t="s">
        <v>48</v>
      </c>
      <c r="F320" s="16"/>
      <c r="G320" s="14"/>
      <c r="H320" s="15"/>
      <c r="I320" s="15"/>
      <c r="J320" s="34"/>
      <c r="K320" s="15"/>
      <c r="L320" s="16"/>
      <c r="M320" s="15"/>
      <c r="N320" s="14"/>
      <c r="O320" s="15"/>
      <c r="P320" s="15"/>
      <c r="Q320" s="59" t="s">
        <v>991</v>
      </c>
      <c r="R320" s="15"/>
      <c r="S320" s="29" t="s">
        <v>992</v>
      </c>
      <c r="T320" s="50">
        <v>1550</v>
      </c>
      <c r="U320" s="67">
        <v>43613</v>
      </c>
      <c r="V320" s="67">
        <v>43614</v>
      </c>
      <c r="W320" s="50">
        <v>0</v>
      </c>
      <c r="X320" s="14"/>
      <c r="Y320" s="14"/>
    </row>
    <row r="321" spans="1:25" s="1" customFormat="1" ht="30">
      <c r="A321" s="25" t="s">
        <v>993</v>
      </c>
      <c r="B321" s="15">
        <v>80204250585</v>
      </c>
      <c r="C321" s="16" t="s">
        <v>422</v>
      </c>
      <c r="D321" s="16" t="s">
        <v>994</v>
      </c>
      <c r="E321" s="16" t="s">
        <v>48</v>
      </c>
      <c r="F321" s="16"/>
      <c r="G321" s="14"/>
      <c r="H321" s="15"/>
      <c r="I321" s="15"/>
      <c r="J321" s="34"/>
      <c r="K321" s="15"/>
      <c r="L321" s="16"/>
      <c r="M321" s="15"/>
      <c r="N321" s="14"/>
      <c r="O321" s="15"/>
      <c r="P321" s="15"/>
      <c r="Q321" s="37" t="s">
        <v>238</v>
      </c>
      <c r="R321" s="15"/>
      <c r="S321" s="29" t="s">
        <v>806</v>
      </c>
      <c r="T321" s="50">
        <v>4500</v>
      </c>
      <c r="U321" s="67">
        <v>43614</v>
      </c>
      <c r="V321" s="67">
        <v>43645</v>
      </c>
      <c r="W321" s="50">
        <v>0</v>
      </c>
      <c r="X321" s="14"/>
      <c r="Y321" s="14"/>
    </row>
    <row r="322" spans="1:25" s="1" customFormat="1" ht="150">
      <c r="A322" s="25" t="s">
        <v>995</v>
      </c>
      <c r="B322" s="15">
        <v>80204250585</v>
      </c>
      <c r="C322" s="16" t="s">
        <v>422</v>
      </c>
      <c r="D322" s="16" t="s">
        <v>996</v>
      </c>
      <c r="E322" s="16" t="s">
        <v>48</v>
      </c>
      <c r="F322" s="16"/>
      <c r="G322" s="14"/>
      <c r="H322" s="15"/>
      <c r="I322" s="15"/>
      <c r="J322" s="34"/>
      <c r="K322" s="15"/>
      <c r="L322" s="16"/>
      <c r="M322" s="15"/>
      <c r="N322" s="14"/>
      <c r="O322" s="15"/>
      <c r="P322" s="15"/>
      <c r="Q322" s="37" t="s">
        <v>997</v>
      </c>
      <c r="R322" s="15"/>
      <c r="S322" s="29" t="s">
        <v>998</v>
      </c>
      <c r="T322" s="50" t="s">
        <v>999</v>
      </c>
      <c r="U322" s="67">
        <v>43595</v>
      </c>
      <c r="V322" s="67">
        <v>44316</v>
      </c>
      <c r="W322" s="50">
        <v>0</v>
      </c>
      <c r="X322" s="14"/>
      <c r="Y322" s="14"/>
    </row>
    <row r="323" spans="1:25" s="1" customFormat="1" ht="195">
      <c r="A323" s="25" t="s">
        <v>1217</v>
      </c>
      <c r="B323" s="15">
        <v>80204250585</v>
      </c>
      <c r="C323" s="16" t="s">
        <v>422</v>
      </c>
      <c r="D323" s="16" t="s">
        <v>1000</v>
      </c>
      <c r="E323" s="16" t="s">
        <v>48</v>
      </c>
      <c r="F323" s="16"/>
      <c r="G323" s="14"/>
      <c r="H323" s="15"/>
      <c r="I323" s="15"/>
      <c r="J323" s="34"/>
      <c r="K323" s="15"/>
      <c r="L323" s="16"/>
      <c r="M323" s="15"/>
      <c r="N323" s="14"/>
      <c r="O323" s="15"/>
      <c r="P323" s="15"/>
      <c r="Q323" s="37" t="s">
        <v>169</v>
      </c>
      <c r="R323" s="15"/>
      <c r="S323" s="29" t="s">
        <v>1001</v>
      </c>
      <c r="T323" s="50">
        <v>45100</v>
      </c>
      <c r="U323" s="67">
        <v>43585</v>
      </c>
      <c r="V323" s="67">
        <v>44316</v>
      </c>
      <c r="W323" s="50">
        <v>0</v>
      </c>
      <c r="X323" s="14"/>
      <c r="Y323" s="14"/>
    </row>
    <row r="324" spans="1:25" s="1" customFormat="1" ht="75">
      <c r="A324" s="25" t="s">
        <v>861</v>
      </c>
      <c r="B324" s="15">
        <v>80204250585</v>
      </c>
      <c r="C324" s="16" t="s">
        <v>422</v>
      </c>
      <c r="D324" s="16" t="s">
        <v>1002</v>
      </c>
      <c r="E324" s="16" t="s">
        <v>48</v>
      </c>
      <c r="F324" s="16"/>
      <c r="G324" s="14"/>
      <c r="H324" s="15"/>
      <c r="I324" s="15"/>
      <c r="J324" s="34"/>
      <c r="K324" s="15"/>
      <c r="L324" s="16"/>
      <c r="M324" s="15"/>
      <c r="N324" s="14"/>
      <c r="O324" s="15"/>
      <c r="P324" s="15"/>
      <c r="Q324" s="37" t="s">
        <v>863</v>
      </c>
      <c r="R324" s="15"/>
      <c r="S324" s="29" t="s">
        <v>864</v>
      </c>
      <c r="T324" s="50">
        <v>7500</v>
      </c>
      <c r="U324" s="67">
        <v>43556</v>
      </c>
      <c r="V324" s="67">
        <v>43830</v>
      </c>
      <c r="W324" s="50">
        <v>0</v>
      </c>
      <c r="X324" s="14"/>
      <c r="Y324" s="14"/>
    </row>
    <row r="325" spans="1:25" s="1" customFormat="1" ht="60">
      <c r="A325" s="14" t="s">
        <v>865</v>
      </c>
      <c r="B325" s="15">
        <v>80204250585</v>
      </c>
      <c r="C325" s="16" t="s">
        <v>422</v>
      </c>
      <c r="D325" s="17" t="s">
        <v>1003</v>
      </c>
      <c r="E325" s="16" t="s">
        <v>48</v>
      </c>
      <c r="F325" s="17"/>
      <c r="G325" s="14"/>
      <c r="H325" s="14"/>
      <c r="I325" s="14"/>
      <c r="J325" s="34"/>
      <c r="K325" s="14"/>
      <c r="L325" s="17"/>
      <c r="M325" s="14"/>
      <c r="N325" s="14"/>
      <c r="O325" s="14"/>
      <c r="P325" s="14"/>
      <c r="Q325" s="37" t="s">
        <v>863</v>
      </c>
      <c r="R325" s="14"/>
      <c r="S325" s="36" t="s">
        <v>864</v>
      </c>
      <c r="T325" s="50">
        <v>3750</v>
      </c>
      <c r="U325" s="67">
        <v>43556</v>
      </c>
      <c r="V325" s="67">
        <v>43830</v>
      </c>
      <c r="W325" s="50">
        <v>0</v>
      </c>
      <c r="X325" s="14"/>
      <c r="Y325" s="14"/>
    </row>
    <row r="326" spans="1:25" s="1" customFormat="1" ht="409.5">
      <c r="A326" s="25" t="s">
        <v>1005</v>
      </c>
      <c r="B326" s="15">
        <v>80204250585</v>
      </c>
      <c r="C326" s="16" t="s">
        <v>422</v>
      </c>
      <c r="D326" s="16" t="s">
        <v>1004</v>
      </c>
      <c r="E326" s="16" t="s">
        <v>48</v>
      </c>
      <c r="F326" s="27"/>
      <c r="G326" s="25"/>
      <c r="H326" s="25"/>
      <c r="I326" s="25"/>
      <c r="J326" s="34" t="s">
        <v>1240</v>
      </c>
      <c r="K326" s="25"/>
      <c r="L326" s="27" t="s">
        <v>1241</v>
      </c>
      <c r="M326" s="25"/>
      <c r="N326" s="25"/>
      <c r="O326" s="25"/>
      <c r="P326" s="25"/>
      <c r="Q326" s="37" t="s">
        <v>1273</v>
      </c>
      <c r="R326" s="25"/>
      <c r="S326" s="27" t="s">
        <v>1242</v>
      </c>
      <c r="T326" s="50">
        <v>24100</v>
      </c>
      <c r="U326" s="67">
        <v>43709</v>
      </c>
      <c r="V326" s="67">
        <v>44316</v>
      </c>
      <c r="W326" s="50">
        <v>0</v>
      </c>
      <c r="X326" s="14"/>
      <c r="Y326" s="14"/>
    </row>
    <row r="327" spans="1:25" s="1" customFormat="1" ht="60">
      <c r="A327" s="14" t="s">
        <v>1006</v>
      </c>
      <c r="B327" s="15">
        <v>80204250585</v>
      </c>
      <c r="C327" s="16" t="s">
        <v>84</v>
      </c>
      <c r="D327" s="17" t="s">
        <v>1007</v>
      </c>
      <c r="E327" s="16" t="s">
        <v>51</v>
      </c>
      <c r="F327" s="17"/>
      <c r="G327" s="14"/>
      <c r="H327" s="14"/>
      <c r="I327" s="15"/>
      <c r="J327" s="34" t="s">
        <v>1008</v>
      </c>
      <c r="K327" s="14"/>
      <c r="L327" s="17" t="s">
        <v>1009</v>
      </c>
      <c r="M327" s="14"/>
      <c r="N327" s="15"/>
      <c r="O327" s="14"/>
      <c r="P327" s="14"/>
      <c r="Q327" s="37" t="s">
        <v>1008</v>
      </c>
      <c r="R327" s="18"/>
      <c r="S327" s="36" t="s">
        <v>1009</v>
      </c>
      <c r="T327" s="50">
        <v>532789.89</v>
      </c>
      <c r="U327" s="67">
        <v>42795</v>
      </c>
      <c r="V327" s="67">
        <v>43159</v>
      </c>
      <c r="W327" s="50">
        <v>337218.01</v>
      </c>
      <c r="X327" s="14"/>
      <c r="Y327" s="14"/>
    </row>
    <row r="328" spans="1:25" s="1" customFormat="1" ht="60">
      <c r="A328" s="14" t="s">
        <v>1010</v>
      </c>
      <c r="B328" s="15">
        <v>80204250585</v>
      </c>
      <c r="C328" s="17" t="s">
        <v>84</v>
      </c>
      <c r="D328" s="17" t="s">
        <v>1011</v>
      </c>
      <c r="E328" s="17" t="s">
        <v>39</v>
      </c>
      <c r="F328" s="17"/>
      <c r="G328" s="14"/>
      <c r="H328" s="14"/>
      <c r="I328" s="15"/>
      <c r="J328" s="34" t="s">
        <v>1012</v>
      </c>
      <c r="K328" s="14"/>
      <c r="L328" s="17" t="s">
        <v>1013</v>
      </c>
      <c r="M328" s="14"/>
      <c r="N328" s="15"/>
      <c r="O328" s="14"/>
      <c r="P328" s="14"/>
      <c r="Q328" s="37" t="s">
        <v>1012</v>
      </c>
      <c r="R328" s="14"/>
      <c r="S328" s="36" t="s">
        <v>1013</v>
      </c>
      <c r="T328" s="50">
        <v>37600</v>
      </c>
      <c r="U328" s="67"/>
      <c r="V328" s="67"/>
      <c r="W328" s="50">
        <v>37600</v>
      </c>
      <c r="X328" s="14"/>
      <c r="Y328" s="14"/>
    </row>
    <row r="329" spans="1:25" s="1" customFormat="1" ht="90">
      <c r="A329" s="25" t="s">
        <v>1014</v>
      </c>
      <c r="B329" s="15">
        <v>80204250585</v>
      </c>
      <c r="C329" s="16" t="s">
        <v>84</v>
      </c>
      <c r="D329" s="16" t="s">
        <v>325</v>
      </c>
      <c r="E329" s="16" t="s">
        <v>48</v>
      </c>
      <c r="F329" s="16"/>
      <c r="G329" s="14"/>
      <c r="H329" s="15"/>
      <c r="I329" s="15"/>
      <c r="J329" s="34" t="s">
        <v>326</v>
      </c>
      <c r="K329" s="15"/>
      <c r="L329" s="16" t="s">
        <v>327</v>
      </c>
      <c r="M329" s="15"/>
      <c r="N329" s="14"/>
      <c r="O329" s="15"/>
      <c r="P329" s="15"/>
      <c r="Q329" s="37" t="s">
        <v>326</v>
      </c>
      <c r="R329" s="15"/>
      <c r="S329" s="29" t="s">
        <v>327</v>
      </c>
      <c r="T329" s="50">
        <v>27325.42</v>
      </c>
      <c r="U329" s="67">
        <v>43647</v>
      </c>
      <c r="V329" s="67">
        <v>43769</v>
      </c>
      <c r="W329" s="50">
        <f>614.75+1729.92+614.75+4399.16+2463.6</f>
        <v>9822.18</v>
      </c>
      <c r="X329" s="14"/>
      <c r="Y329" s="14"/>
    </row>
    <row r="330" spans="1:25" s="1" customFormat="1" ht="30">
      <c r="A330" s="14" t="s">
        <v>1015</v>
      </c>
      <c r="B330" s="15">
        <v>80204250585</v>
      </c>
      <c r="C330" s="17" t="s">
        <v>84</v>
      </c>
      <c r="D330" s="17" t="s">
        <v>1016</v>
      </c>
      <c r="E330" s="17" t="s">
        <v>48</v>
      </c>
      <c r="F330" s="17"/>
      <c r="G330" s="14"/>
      <c r="H330" s="14"/>
      <c r="I330" s="15"/>
      <c r="J330" s="34" t="s">
        <v>238</v>
      </c>
      <c r="K330" s="14"/>
      <c r="L330" s="16" t="s">
        <v>806</v>
      </c>
      <c r="M330" s="14"/>
      <c r="N330" s="15"/>
      <c r="O330" s="14"/>
      <c r="P330" s="14"/>
      <c r="Q330" s="37" t="s">
        <v>238</v>
      </c>
      <c r="R330" s="14"/>
      <c r="S330" s="29" t="s">
        <v>806</v>
      </c>
      <c r="T330" s="50">
        <v>720</v>
      </c>
      <c r="U330" s="67">
        <v>43641</v>
      </c>
      <c r="V330" s="67">
        <v>43654</v>
      </c>
      <c r="W330" s="50">
        <v>720</v>
      </c>
      <c r="X330" s="14"/>
      <c r="Y330" s="14"/>
    </row>
    <row r="331" spans="1:25" s="1" customFormat="1" ht="300">
      <c r="A331" s="25" t="s">
        <v>1017</v>
      </c>
      <c r="B331" s="15">
        <v>80204250585</v>
      </c>
      <c r="C331" s="16" t="s">
        <v>84</v>
      </c>
      <c r="D331" s="16" t="s">
        <v>1018</v>
      </c>
      <c r="E331" s="16" t="s">
        <v>43</v>
      </c>
      <c r="F331" s="16"/>
      <c r="G331" s="14"/>
      <c r="H331" s="15"/>
      <c r="I331" s="15"/>
      <c r="J331" s="34" t="s">
        <v>1019</v>
      </c>
      <c r="K331" s="15"/>
      <c r="L331" s="16" t="s">
        <v>1020</v>
      </c>
      <c r="M331" s="15"/>
      <c r="N331" s="14"/>
      <c r="O331" s="15"/>
      <c r="P331" s="15"/>
      <c r="Q331" s="37" t="s">
        <v>1021</v>
      </c>
      <c r="R331" s="15"/>
      <c r="S331" s="29" t="s">
        <v>1022</v>
      </c>
      <c r="T331" s="50">
        <v>120000</v>
      </c>
      <c r="U331" s="67">
        <v>42928</v>
      </c>
      <c r="V331" s="67">
        <v>44024</v>
      </c>
      <c r="W331" s="50">
        <v>43077.51</v>
      </c>
      <c r="X331" s="14"/>
      <c r="Y331" s="14"/>
    </row>
    <row r="332" spans="1:25" s="1" customFormat="1" ht="150">
      <c r="A332" s="14" t="s">
        <v>1023</v>
      </c>
      <c r="B332" s="15">
        <v>80204250585</v>
      </c>
      <c r="C332" s="16" t="s">
        <v>84</v>
      </c>
      <c r="D332" s="17" t="s">
        <v>1024</v>
      </c>
      <c r="E332" s="17" t="s">
        <v>48</v>
      </c>
      <c r="F332" s="17"/>
      <c r="G332" s="14"/>
      <c r="H332" s="14"/>
      <c r="I332" s="15"/>
      <c r="J332" s="34" t="s">
        <v>1025</v>
      </c>
      <c r="K332" s="14"/>
      <c r="L332" s="17" t="s">
        <v>1026</v>
      </c>
      <c r="M332" s="14"/>
      <c r="N332" s="15"/>
      <c r="O332" s="14"/>
      <c r="P332" s="14"/>
      <c r="Q332" s="37" t="s">
        <v>247</v>
      </c>
      <c r="R332" s="18"/>
      <c r="S332" s="36" t="s">
        <v>274</v>
      </c>
      <c r="T332" s="50">
        <v>5800</v>
      </c>
      <c r="U332" s="67">
        <v>43034</v>
      </c>
      <c r="V332" s="67">
        <v>44129</v>
      </c>
      <c r="W332" s="50">
        <v>1933.32</v>
      </c>
      <c r="X332" s="14"/>
      <c r="Y332" s="14"/>
    </row>
    <row r="333" spans="1:25" s="1" customFormat="1" ht="60">
      <c r="A333" s="39">
        <v>7789232596</v>
      </c>
      <c r="B333" s="15">
        <v>80204250585</v>
      </c>
      <c r="C333" s="16" t="s">
        <v>84</v>
      </c>
      <c r="D333" s="16" t="s">
        <v>1027</v>
      </c>
      <c r="E333" s="16" t="s">
        <v>51</v>
      </c>
      <c r="F333" s="16"/>
      <c r="G333" s="14"/>
      <c r="H333" s="15"/>
      <c r="I333" s="15"/>
      <c r="J333" s="34"/>
      <c r="K333" s="15"/>
      <c r="L333" s="16"/>
      <c r="M333" s="15"/>
      <c r="N333" s="14"/>
      <c r="O333" s="15"/>
      <c r="P333" s="15"/>
      <c r="Q333" s="37" t="s">
        <v>1028</v>
      </c>
      <c r="R333" s="15"/>
      <c r="S333" s="29" t="s">
        <v>484</v>
      </c>
      <c r="T333" s="50">
        <v>42731.4</v>
      </c>
      <c r="U333" s="67">
        <v>43504</v>
      </c>
      <c r="V333" s="67">
        <v>43504</v>
      </c>
      <c r="W333" s="50">
        <v>42731.402000000002</v>
      </c>
      <c r="X333" s="14"/>
      <c r="Y333" s="14"/>
    </row>
    <row r="334" spans="1:25" s="1" customFormat="1" ht="75">
      <c r="A334" s="14" t="s">
        <v>1029</v>
      </c>
      <c r="B334" s="15">
        <v>80204250585</v>
      </c>
      <c r="C334" s="16" t="s">
        <v>84</v>
      </c>
      <c r="D334" s="17" t="s">
        <v>1030</v>
      </c>
      <c r="E334" s="17" t="s">
        <v>39</v>
      </c>
      <c r="F334" s="17"/>
      <c r="G334" s="14"/>
      <c r="H334" s="14"/>
      <c r="I334" s="14"/>
      <c r="J334" s="34"/>
      <c r="K334" s="14"/>
      <c r="L334" s="17"/>
      <c r="M334" s="14"/>
      <c r="N334" s="14"/>
      <c r="O334" s="14"/>
      <c r="P334" s="14"/>
      <c r="Q334" s="37">
        <v>13014760154</v>
      </c>
      <c r="R334" s="15"/>
      <c r="S334" s="29" t="s">
        <v>424</v>
      </c>
      <c r="T334" s="50">
        <v>16436.59</v>
      </c>
      <c r="U334" s="67">
        <v>43466</v>
      </c>
      <c r="V334" s="67">
        <v>43830</v>
      </c>
      <c r="W334" s="50">
        <v>16436.61</v>
      </c>
      <c r="X334" s="14"/>
      <c r="Y334" s="14"/>
    </row>
    <row r="335" spans="1:25" s="1" customFormat="1" ht="45">
      <c r="A335" s="25" t="s">
        <v>1031</v>
      </c>
      <c r="B335" s="15">
        <v>80204250585</v>
      </c>
      <c r="C335" s="16" t="s">
        <v>84</v>
      </c>
      <c r="D335" s="16" t="s">
        <v>1032</v>
      </c>
      <c r="E335" s="17" t="s">
        <v>39</v>
      </c>
      <c r="F335" s="16"/>
      <c r="G335" s="14"/>
      <c r="H335" s="15"/>
      <c r="I335" s="15"/>
      <c r="J335" s="34"/>
      <c r="K335" s="15"/>
      <c r="L335" s="16"/>
      <c r="M335" s="15"/>
      <c r="N335" s="14"/>
      <c r="O335" s="15"/>
      <c r="P335" s="15"/>
      <c r="Q335" s="37" t="s">
        <v>238</v>
      </c>
      <c r="R335" s="15"/>
      <c r="S335" s="29" t="s">
        <v>806</v>
      </c>
      <c r="T335" s="50">
        <v>6877.52</v>
      </c>
      <c r="U335" s="67">
        <v>43101</v>
      </c>
      <c r="V335" s="67">
        <v>43373</v>
      </c>
      <c r="W335" s="50">
        <v>8711.2540983606559</v>
      </c>
      <c r="X335" s="14"/>
      <c r="Y335" s="14"/>
    </row>
    <row r="336" spans="1:25" s="1" customFormat="1" ht="60">
      <c r="A336" s="14" t="s">
        <v>1033</v>
      </c>
      <c r="B336" s="15">
        <v>80204250585</v>
      </c>
      <c r="C336" s="16" t="s">
        <v>84</v>
      </c>
      <c r="D336" s="17" t="s">
        <v>1034</v>
      </c>
      <c r="E336" s="17" t="s">
        <v>39</v>
      </c>
      <c r="F336" s="17"/>
      <c r="G336" s="14"/>
      <c r="H336" s="14"/>
      <c r="I336" s="14"/>
      <c r="J336" s="34"/>
      <c r="K336" s="14"/>
      <c r="L336" s="17"/>
      <c r="M336" s="14"/>
      <c r="N336" s="14"/>
      <c r="O336" s="14"/>
      <c r="P336" s="14"/>
      <c r="Q336" s="37">
        <v>10556200961</v>
      </c>
      <c r="R336" s="14"/>
      <c r="S336" s="36" t="s">
        <v>738</v>
      </c>
      <c r="T336" s="50">
        <v>10600</v>
      </c>
      <c r="U336" s="67">
        <v>43466</v>
      </c>
      <c r="V336" s="67">
        <v>43830</v>
      </c>
      <c r="W336" s="50">
        <v>2650</v>
      </c>
      <c r="X336" s="14"/>
      <c r="Y336" s="14"/>
    </row>
    <row r="337" spans="1:25" s="1" customFormat="1" ht="30">
      <c r="A337" s="25" t="s">
        <v>1035</v>
      </c>
      <c r="B337" s="15">
        <v>80204250585</v>
      </c>
      <c r="C337" s="16" t="s">
        <v>84</v>
      </c>
      <c r="D337" s="16" t="s">
        <v>1036</v>
      </c>
      <c r="E337" s="16" t="s">
        <v>48</v>
      </c>
      <c r="F337" s="16"/>
      <c r="G337" s="14"/>
      <c r="H337" s="15"/>
      <c r="I337" s="15"/>
      <c r="J337" s="34"/>
      <c r="K337" s="15"/>
      <c r="L337" s="16"/>
      <c r="M337" s="15"/>
      <c r="N337" s="14"/>
      <c r="O337" s="15"/>
      <c r="P337" s="15"/>
      <c r="Q337" s="37" t="s">
        <v>517</v>
      </c>
      <c r="R337" s="15"/>
      <c r="S337" s="29" t="s">
        <v>518</v>
      </c>
      <c r="T337" s="50">
        <v>241.68</v>
      </c>
      <c r="U337" s="67">
        <v>43629</v>
      </c>
      <c r="V337" s="67">
        <v>43629</v>
      </c>
      <c r="W337" s="50">
        <v>241.68</v>
      </c>
      <c r="X337" s="14"/>
      <c r="Y337" s="14"/>
    </row>
    <row r="338" spans="1:25" s="1" customFormat="1" ht="105">
      <c r="A338" s="25" t="s">
        <v>1200</v>
      </c>
      <c r="B338" s="15">
        <v>80204250585</v>
      </c>
      <c r="C338" s="16" t="s">
        <v>84</v>
      </c>
      <c r="D338" s="16" t="s">
        <v>1201</v>
      </c>
      <c r="E338" s="16" t="s">
        <v>39</v>
      </c>
      <c r="F338" s="16"/>
      <c r="G338" s="14"/>
      <c r="H338" s="15"/>
      <c r="I338" s="15"/>
      <c r="J338" s="37" t="s">
        <v>217</v>
      </c>
      <c r="K338" s="15"/>
      <c r="L338" s="14" t="s">
        <v>218</v>
      </c>
      <c r="M338" s="15"/>
      <c r="N338" s="14"/>
      <c r="O338" s="15"/>
      <c r="P338" s="15"/>
      <c r="Q338" s="37" t="s">
        <v>217</v>
      </c>
      <c r="R338" s="15"/>
      <c r="S338" s="36" t="s">
        <v>218</v>
      </c>
      <c r="T338" s="50">
        <v>5151</v>
      </c>
      <c r="U338" s="67">
        <v>43617</v>
      </c>
      <c r="V338" s="67">
        <v>43830</v>
      </c>
      <c r="W338" s="50">
        <v>5151</v>
      </c>
      <c r="X338" s="14"/>
      <c r="Y338" s="14"/>
    </row>
    <row r="339" spans="1:25" s="1" customFormat="1" ht="75">
      <c r="A339" s="14" t="s">
        <v>1037</v>
      </c>
      <c r="B339" s="15">
        <v>80204250585</v>
      </c>
      <c r="C339" s="16" t="s">
        <v>422</v>
      </c>
      <c r="D339" s="16" t="s">
        <v>1038</v>
      </c>
      <c r="E339" s="17" t="s">
        <v>39</v>
      </c>
      <c r="F339" s="28"/>
      <c r="G339" s="28"/>
      <c r="H339" s="28"/>
      <c r="I339" s="28"/>
      <c r="J339" s="37" t="s">
        <v>1191</v>
      </c>
      <c r="K339" s="28"/>
      <c r="L339" s="31" t="s">
        <v>1039</v>
      </c>
      <c r="M339" s="28"/>
      <c r="N339" s="28"/>
      <c r="O339" s="28"/>
      <c r="P339" s="28"/>
      <c r="Q339" s="37" t="s">
        <v>1191</v>
      </c>
      <c r="R339" s="28"/>
      <c r="S339" s="31" t="s">
        <v>1039</v>
      </c>
      <c r="T339" s="52">
        <v>950</v>
      </c>
      <c r="U339" s="67">
        <v>43647</v>
      </c>
      <c r="V339" s="67">
        <v>44012</v>
      </c>
      <c r="W339" s="52">
        <v>1159</v>
      </c>
      <c r="X339" s="14"/>
      <c r="Y339" s="14"/>
    </row>
    <row r="340" spans="1:25" s="1" customFormat="1" ht="60">
      <c r="A340" s="14" t="s">
        <v>1040</v>
      </c>
      <c r="B340" s="15">
        <v>80204250585</v>
      </c>
      <c r="C340" s="16" t="s">
        <v>422</v>
      </c>
      <c r="D340" s="16" t="s">
        <v>1041</v>
      </c>
      <c r="E340" s="17" t="s">
        <v>48</v>
      </c>
      <c r="F340" s="28"/>
      <c r="G340" s="28"/>
      <c r="H340" s="28"/>
      <c r="I340" s="28"/>
      <c r="J340" s="59"/>
      <c r="K340" s="28"/>
      <c r="L340" s="28"/>
      <c r="M340" s="28"/>
      <c r="N340" s="28"/>
      <c r="O340" s="28"/>
      <c r="P340" s="28"/>
      <c r="Q340" s="37" t="s">
        <v>1274</v>
      </c>
      <c r="R340" s="31"/>
      <c r="S340" s="31" t="s">
        <v>427</v>
      </c>
      <c r="T340" s="52">
        <v>39300</v>
      </c>
      <c r="U340" s="67">
        <v>43651</v>
      </c>
      <c r="V340" s="67">
        <v>43739</v>
      </c>
      <c r="W340" s="53">
        <v>39300</v>
      </c>
      <c r="X340" s="14"/>
      <c r="Y340" s="14"/>
    </row>
    <row r="341" spans="1:25" s="1" customFormat="1" ht="90">
      <c r="A341" s="14" t="s">
        <v>1042</v>
      </c>
      <c r="B341" s="15">
        <v>80204250585</v>
      </c>
      <c r="C341" s="16" t="s">
        <v>422</v>
      </c>
      <c r="D341" s="16" t="s">
        <v>1043</v>
      </c>
      <c r="E341" s="17" t="s">
        <v>48</v>
      </c>
      <c r="F341" s="28"/>
      <c r="G341" s="28"/>
      <c r="H341" s="28"/>
      <c r="I341" s="28"/>
      <c r="J341" s="63" t="s">
        <v>1262</v>
      </c>
      <c r="K341" s="28"/>
      <c r="L341" s="16" t="s">
        <v>672</v>
      </c>
      <c r="M341" s="28"/>
      <c r="N341" s="28"/>
      <c r="O341" s="28"/>
      <c r="P341" s="28"/>
      <c r="Q341" s="63" t="s">
        <v>1262</v>
      </c>
      <c r="R341" s="31"/>
      <c r="S341" s="31" t="s">
        <v>672</v>
      </c>
      <c r="T341" s="52">
        <v>528</v>
      </c>
      <c r="U341" s="67">
        <v>43654</v>
      </c>
      <c r="V341" s="67">
        <v>43654</v>
      </c>
      <c r="W341" s="52">
        <v>644.16</v>
      </c>
      <c r="X341" s="14"/>
      <c r="Y341" s="14"/>
    </row>
    <row r="342" spans="1:25" s="1" customFormat="1" ht="60">
      <c r="A342" s="14" t="s">
        <v>1044</v>
      </c>
      <c r="B342" s="15">
        <v>80204250585</v>
      </c>
      <c r="C342" s="16" t="s">
        <v>422</v>
      </c>
      <c r="D342" s="16" t="s">
        <v>1045</v>
      </c>
      <c r="E342" s="17" t="s">
        <v>48</v>
      </c>
      <c r="F342" s="28"/>
      <c r="G342" s="28"/>
      <c r="H342" s="28"/>
      <c r="I342" s="28"/>
      <c r="J342" s="59"/>
      <c r="K342" s="28"/>
      <c r="L342" s="28"/>
      <c r="M342" s="28"/>
      <c r="N342" s="28"/>
      <c r="O342" s="28"/>
      <c r="P342" s="28"/>
      <c r="Q342" s="59" t="s">
        <v>991</v>
      </c>
      <c r="R342" s="28"/>
      <c r="S342" s="31" t="s">
        <v>992</v>
      </c>
      <c r="T342" s="52">
        <v>2470</v>
      </c>
      <c r="U342" s="67">
        <v>43655</v>
      </c>
      <c r="V342" s="67">
        <v>43655</v>
      </c>
      <c r="W342" s="52">
        <v>0</v>
      </c>
      <c r="X342" s="14"/>
      <c r="Y342" s="14"/>
    </row>
    <row r="343" spans="1:25" s="1" customFormat="1" ht="75">
      <c r="A343" s="14" t="s">
        <v>1046</v>
      </c>
      <c r="B343" s="15">
        <v>80204250585</v>
      </c>
      <c r="C343" s="16" t="s">
        <v>422</v>
      </c>
      <c r="D343" s="16" t="s">
        <v>1047</v>
      </c>
      <c r="E343" s="17" t="s">
        <v>48</v>
      </c>
      <c r="F343" s="28"/>
      <c r="G343" s="28"/>
      <c r="H343" s="28"/>
      <c r="I343" s="28"/>
      <c r="J343" s="59"/>
      <c r="K343" s="28"/>
      <c r="L343" s="28"/>
      <c r="M343" s="28"/>
      <c r="N343" s="28"/>
      <c r="O343" s="28"/>
      <c r="P343" s="28"/>
      <c r="Q343" s="59" t="s">
        <v>991</v>
      </c>
      <c r="R343" s="28"/>
      <c r="S343" s="31" t="s">
        <v>992</v>
      </c>
      <c r="T343" s="52">
        <v>3700</v>
      </c>
      <c r="U343" s="67">
        <v>43655</v>
      </c>
      <c r="V343" s="67">
        <v>43655</v>
      </c>
      <c r="W343" s="52">
        <v>0</v>
      </c>
      <c r="X343" s="14"/>
      <c r="Y343" s="14"/>
    </row>
    <row r="344" spans="1:25" s="1" customFormat="1" ht="90">
      <c r="A344" s="14" t="s">
        <v>1048</v>
      </c>
      <c r="B344" s="15">
        <v>80204250585</v>
      </c>
      <c r="C344" s="16" t="s">
        <v>422</v>
      </c>
      <c r="D344" s="16" t="s">
        <v>1049</v>
      </c>
      <c r="E344" s="17" t="s">
        <v>48</v>
      </c>
      <c r="F344" s="28"/>
      <c r="G344" s="28"/>
      <c r="H344" s="28"/>
      <c r="I344" s="28"/>
      <c r="J344" s="59"/>
      <c r="K344" s="28"/>
      <c r="L344" s="28"/>
      <c r="M344" s="28"/>
      <c r="N344" s="28"/>
      <c r="O344" s="28"/>
      <c r="P344" s="28"/>
      <c r="Q344" s="59"/>
      <c r="R344" s="28"/>
      <c r="S344" s="31" t="s">
        <v>914</v>
      </c>
      <c r="T344" s="52">
        <v>588</v>
      </c>
      <c r="U344" s="67">
        <v>43658</v>
      </c>
      <c r="V344" s="67">
        <v>43658</v>
      </c>
      <c r="W344" s="52">
        <v>717.36</v>
      </c>
      <c r="X344" s="14"/>
      <c r="Y344" s="14"/>
    </row>
    <row r="345" spans="1:25" s="1" customFormat="1" ht="60">
      <c r="A345" s="14" t="s">
        <v>1050</v>
      </c>
      <c r="B345" s="15">
        <v>80204250585</v>
      </c>
      <c r="C345" s="16" t="s">
        <v>422</v>
      </c>
      <c r="D345" s="16" t="s">
        <v>1051</v>
      </c>
      <c r="E345" s="17" t="s">
        <v>48</v>
      </c>
      <c r="F345" s="28"/>
      <c r="G345" s="28"/>
      <c r="H345" s="28"/>
      <c r="I345" s="28"/>
      <c r="J345" s="59"/>
      <c r="K345" s="28"/>
      <c r="L345" s="28"/>
      <c r="M345" s="28"/>
      <c r="N345" s="28"/>
      <c r="O345" s="28"/>
      <c r="P345" s="28"/>
      <c r="Q345" s="63">
        <v>12582280157</v>
      </c>
      <c r="R345" s="28"/>
      <c r="S345" s="29" t="s">
        <v>723</v>
      </c>
      <c r="T345" s="52">
        <v>3500</v>
      </c>
      <c r="U345" s="67">
        <v>43676</v>
      </c>
      <c r="V345" s="67">
        <v>43683</v>
      </c>
      <c r="W345" s="52">
        <v>3500</v>
      </c>
      <c r="X345" s="14"/>
      <c r="Y345" s="14"/>
    </row>
    <row r="346" spans="1:25" s="1" customFormat="1" ht="90">
      <c r="A346" s="14" t="s">
        <v>1052</v>
      </c>
      <c r="B346" s="15">
        <v>80204250585</v>
      </c>
      <c r="C346" s="16" t="s">
        <v>422</v>
      </c>
      <c r="D346" s="16" t="s">
        <v>1053</v>
      </c>
      <c r="E346" s="17" t="s">
        <v>48</v>
      </c>
      <c r="F346" s="28"/>
      <c r="G346" s="28"/>
      <c r="H346" s="28"/>
      <c r="I346" s="28"/>
      <c r="J346" s="59"/>
      <c r="K346" s="28"/>
      <c r="L346" s="28"/>
      <c r="M346" s="28"/>
      <c r="N346" s="28"/>
      <c r="O346" s="28"/>
      <c r="P346" s="28"/>
      <c r="Q346" s="63" t="s">
        <v>1275</v>
      </c>
      <c r="R346" s="31"/>
      <c r="S346" s="31" t="s">
        <v>1054</v>
      </c>
      <c r="T346" s="52">
        <v>5200</v>
      </c>
      <c r="U346" s="67">
        <v>43681</v>
      </c>
      <c r="V346" s="67">
        <v>44046</v>
      </c>
      <c r="W346" s="52">
        <v>5200</v>
      </c>
      <c r="X346" s="14"/>
      <c r="Y346" s="14"/>
    </row>
    <row r="347" spans="1:25" s="1" customFormat="1" ht="135">
      <c r="A347" s="14" t="s">
        <v>1055</v>
      </c>
      <c r="B347" s="15">
        <v>80204250585</v>
      </c>
      <c r="C347" s="16" t="s">
        <v>422</v>
      </c>
      <c r="D347" s="16" t="s">
        <v>1056</v>
      </c>
      <c r="E347" s="17" t="s">
        <v>48</v>
      </c>
      <c r="F347" s="28"/>
      <c r="G347" s="28"/>
      <c r="H347" s="28"/>
      <c r="I347" s="28"/>
      <c r="J347" s="46" t="s">
        <v>1263</v>
      </c>
      <c r="K347" s="14"/>
      <c r="L347" s="17" t="s">
        <v>665</v>
      </c>
      <c r="M347" s="28"/>
      <c r="N347" s="28"/>
      <c r="O347" s="28"/>
      <c r="P347" s="28"/>
      <c r="Q347" s="46" t="s">
        <v>1263</v>
      </c>
      <c r="R347" s="28"/>
      <c r="S347" s="31" t="s">
        <v>665</v>
      </c>
      <c r="T347" s="52">
        <v>1602.61</v>
      </c>
      <c r="U347" s="67">
        <v>43675</v>
      </c>
      <c r="V347" s="67">
        <v>43676</v>
      </c>
      <c r="W347" s="52">
        <v>1518.2</v>
      </c>
      <c r="X347" s="14"/>
      <c r="Y347" s="14"/>
    </row>
    <row r="348" spans="1:25" s="1" customFormat="1" ht="135">
      <c r="A348" s="14" t="s">
        <v>1057</v>
      </c>
      <c r="B348" s="15">
        <v>80204250585</v>
      </c>
      <c r="C348" s="16" t="s">
        <v>422</v>
      </c>
      <c r="D348" s="16" t="s">
        <v>1056</v>
      </c>
      <c r="E348" s="17" t="s">
        <v>48</v>
      </c>
      <c r="F348" s="28"/>
      <c r="G348" s="28"/>
      <c r="H348" s="28"/>
      <c r="I348" s="28"/>
      <c r="J348" s="59"/>
      <c r="K348" s="28"/>
      <c r="L348" s="28"/>
      <c r="M348" s="28"/>
      <c r="N348" s="28"/>
      <c r="O348" s="28"/>
      <c r="P348" s="28"/>
      <c r="Q348" s="37" t="s">
        <v>1266</v>
      </c>
      <c r="R348" s="28"/>
      <c r="S348" s="31" t="s">
        <v>803</v>
      </c>
      <c r="T348" s="52">
        <v>608.44000000000005</v>
      </c>
      <c r="U348" s="67">
        <v>43678</v>
      </c>
      <c r="V348" s="67">
        <v>43685</v>
      </c>
      <c r="W348" s="52">
        <v>608.26</v>
      </c>
      <c r="X348" s="14"/>
      <c r="Y348" s="14"/>
    </row>
    <row r="349" spans="1:25" s="1" customFormat="1" ht="135">
      <c r="A349" s="14" t="s">
        <v>1058</v>
      </c>
      <c r="B349" s="15">
        <v>80204250585</v>
      </c>
      <c r="C349" s="16" t="s">
        <v>422</v>
      </c>
      <c r="D349" s="16" t="s">
        <v>1056</v>
      </c>
      <c r="E349" s="17" t="s">
        <v>48</v>
      </c>
      <c r="F349" s="28"/>
      <c r="G349" s="28"/>
      <c r="H349" s="28"/>
      <c r="I349" s="28"/>
      <c r="J349" s="59"/>
      <c r="K349" s="28"/>
      <c r="L349" s="28"/>
      <c r="M349" s="28"/>
      <c r="N349" s="28"/>
      <c r="O349" s="28"/>
      <c r="P349" s="28"/>
      <c r="Q349" s="37" t="s">
        <v>628</v>
      </c>
      <c r="R349" s="28"/>
      <c r="S349" s="29" t="s">
        <v>629</v>
      </c>
      <c r="T349" s="52">
        <v>350</v>
      </c>
      <c r="U349" s="67">
        <v>43678</v>
      </c>
      <c r="V349" s="67">
        <v>43685</v>
      </c>
      <c r="W349" s="53">
        <v>350</v>
      </c>
      <c r="X349" s="14"/>
      <c r="Y349" s="14"/>
    </row>
    <row r="350" spans="1:25" s="1" customFormat="1" ht="135">
      <c r="A350" s="14" t="s">
        <v>1059</v>
      </c>
      <c r="B350" s="15">
        <v>80204250585</v>
      </c>
      <c r="C350" s="16" t="s">
        <v>422</v>
      </c>
      <c r="D350" s="16" t="s">
        <v>1056</v>
      </c>
      <c r="E350" s="17" t="s">
        <v>48</v>
      </c>
      <c r="F350" s="28"/>
      <c r="G350" s="28"/>
      <c r="H350" s="28"/>
      <c r="I350" s="28"/>
      <c r="J350" s="59"/>
      <c r="K350" s="28"/>
      <c r="L350" s="28"/>
      <c r="M350" s="28"/>
      <c r="N350" s="28"/>
      <c r="O350" s="28"/>
      <c r="P350" s="28"/>
      <c r="Q350" s="59">
        <v>12086540155</v>
      </c>
      <c r="R350" s="28"/>
      <c r="S350" s="31" t="s">
        <v>568</v>
      </c>
      <c r="T350" s="52">
        <v>160.02000000000001</v>
      </c>
      <c r="U350" s="67">
        <v>43678</v>
      </c>
      <c r="V350" s="67">
        <v>43685</v>
      </c>
      <c r="W350" s="53">
        <v>160</v>
      </c>
      <c r="X350" s="14"/>
      <c r="Y350" s="14"/>
    </row>
    <row r="351" spans="1:25" s="1" customFormat="1" ht="75">
      <c r="A351" s="14" t="s">
        <v>1060</v>
      </c>
      <c r="B351" s="15">
        <v>80204250585</v>
      </c>
      <c r="C351" s="16" t="s">
        <v>422</v>
      </c>
      <c r="D351" s="16" t="s">
        <v>1061</v>
      </c>
      <c r="E351" s="17" t="s">
        <v>48</v>
      </c>
      <c r="F351" s="28"/>
      <c r="G351" s="28"/>
      <c r="H351" s="28"/>
      <c r="I351" s="28"/>
      <c r="J351" s="59"/>
      <c r="K351" s="28"/>
      <c r="L351" s="28"/>
      <c r="M351" s="28"/>
      <c r="N351" s="28"/>
      <c r="O351" s="28"/>
      <c r="P351" s="28"/>
      <c r="Q351" s="59">
        <v>11986091004</v>
      </c>
      <c r="R351" s="28"/>
      <c r="S351" s="31" t="s">
        <v>971</v>
      </c>
      <c r="T351" s="52">
        <v>1075.47</v>
      </c>
      <c r="U351" s="67">
        <v>43685</v>
      </c>
      <c r="V351" s="67">
        <v>43723</v>
      </c>
      <c r="W351" s="52">
        <v>1075.47</v>
      </c>
      <c r="X351" s="14"/>
      <c r="Y351" s="14"/>
    </row>
    <row r="352" spans="1:25" s="1" customFormat="1" ht="90">
      <c r="A352" s="14" t="s">
        <v>1062</v>
      </c>
      <c r="B352" s="15">
        <v>80204250585</v>
      </c>
      <c r="C352" s="16" t="s">
        <v>422</v>
      </c>
      <c r="D352" s="16" t="s">
        <v>1063</v>
      </c>
      <c r="E352" s="17" t="s">
        <v>48</v>
      </c>
      <c r="F352" s="28"/>
      <c r="G352" s="28"/>
      <c r="H352" s="28"/>
      <c r="I352" s="28"/>
      <c r="J352" s="59"/>
      <c r="K352" s="28"/>
      <c r="L352" s="28"/>
      <c r="M352" s="28"/>
      <c r="N352" s="28"/>
      <c r="O352" s="28"/>
      <c r="P352" s="28"/>
      <c r="Q352" s="59">
        <v>10277811005</v>
      </c>
      <c r="R352" s="28"/>
      <c r="S352" s="31" t="s">
        <v>1064</v>
      </c>
      <c r="T352" s="52">
        <v>3500</v>
      </c>
      <c r="U352" s="67">
        <v>43710</v>
      </c>
      <c r="V352" s="67">
        <v>43738</v>
      </c>
      <c r="W352" s="52">
        <v>3500</v>
      </c>
      <c r="X352" s="14"/>
      <c r="Y352" s="14"/>
    </row>
    <row r="353" spans="1:25" s="1" customFormat="1" ht="90">
      <c r="A353" s="14" t="s">
        <v>1065</v>
      </c>
      <c r="B353" s="15">
        <v>80204250585</v>
      </c>
      <c r="C353" s="16" t="s">
        <v>422</v>
      </c>
      <c r="D353" s="16" t="s">
        <v>1066</v>
      </c>
      <c r="E353" s="17" t="s">
        <v>51</v>
      </c>
      <c r="F353" s="28"/>
      <c r="G353" s="28"/>
      <c r="H353" s="28"/>
      <c r="I353" s="28"/>
      <c r="J353" s="59"/>
      <c r="K353" s="28"/>
      <c r="L353" s="28"/>
      <c r="M353" s="28"/>
      <c r="N353" s="28"/>
      <c r="O353" s="28"/>
      <c r="P353" s="28"/>
      <c r="Q353" s="59">
        <v>12878470157</v>
      </c>
      <c r="R353" s="28"/>
      <c r="S353" s="31" t="s">
        <v>350</v>
      </c>
      <c r="T353" s="52">
        <v>249454.64</v>
      </c>
      <c r="U353" s="67">
        <v>43718</v>
      </c>
      <c r="V353" s="67">
        <v>45069</v>
      </c>
      <c r="W353" s="52">
        <v>55742.25</v>
      </c>
      <c r="X353" s="14"/>
      <c r="Y353" s="14"/>
    </row>
    <row r="354" spans="1:25" s="1" customFormat="1" ht="150">
      <c r="A354" s="14" t="s">
        <v>1067</v>
      </c>
      <c r="B354" s="15">
        <v>80204250585</v>
      </c>
      <c r="C354" s="16" t="s">
        <v>422</v>
      </c>
      <c r="D354" s="16" t="s">
        <v>1068</v>
      </c>
      <c r="E354" s="17" t="s">
        <v>48</v>
      </c>
      <c r="F354" s="28"/>
      <c r="G354" s="28"/>
      <c r="H354" s="28"/>
      <c r="I354" s="28"/>
      <c r="J354" s="59"/>
      <c r="K354" s="28"/>
      <c r="L354" s="28"/>
      <c r="M354" s="28"/>
      <c r="N354" s="28"/>
      <c r="O354" s="28"/>
      <c r="P354" s="28"/>
      <c r="Q354" s="37" t="s">
        <v>892</v>
      </c>
      <c r="R354" s="28"/>
      <c r="S354" s="19" t="s">
        <v>893</v>
      </c>
      <c r="T354" s="52">
        <v>6000</v>
      </c>
      <c r="U354" s="67">
        <v>43735</v>
      </c>
      <c r="V354" s="67">
        <v>43735</v>
      </c>
      <c r="W354" s="52">
        <v>6000</v>
      </c>
      <c r="X354" s="14"/>
      <c r="Y354" s="14"/>
    </row>
    <row r="355" spans="1:25" s="1" customFormat="1" ht="90">
      <c r="A355" s="14" t="s">
        <v>1069</v>
      </c>
      <c r="B355" s="15">
        <v>80204250585</v>
      </c>
      <c r="C355" s="16" t="s">
        <v>422</v>
      </c>
      <c r="D355" s="16" t="s">
        <v>1070</v>
      </c>
      <c r="E355" s="17" t="s">
        <v>38</v>
      </c>
      <c r="F355" s="28"/>
      <c r="G355" s="28"/>
      <c r="H355" s="28"/>
      <c r="I355" s="28"/>
      <c r="J355" s="59"/>
      <c r="K355" s="28"/>
      <c r="L355" s="28"/>
      <c r="M355" s="28"/>
      <c r="N355" s="28"/>
      <c r="O355" s="28"/>
      <c r="P355" s="28"/>
      <c r="Q355" s="59"/>
      <c r="R355" s="28"/>
      <c r="S355" s="31" t="s">
        <v>1071</v>
      </c>
      <c r="T355" s="52">
        <v>3800</v>
      </c>
      <c r="U355" s="67">
        <v>43732</v>
      </c>
      <c r="V355" s="67">
        <v>44098</v>
      </c>
      <c r="W355" s="52">
        <v>0</v>
      </c>
      <c r="X355" s="14"/>
      <c r="Y355" s="14"/>
    </row>
    <row r="356" spans="1:25" s="1" customFormat="1" ht="60">
      <c r="A356" s="14" t="s">
        <v>1072</v>
      </c>
      <c r="B356" s="15">
        <v>80204250585</v>
      </c>
      <c r="C356" s="16" t="s">
        <v>422</v>
      </c>
      <c r="D356" s="16" t="s">
        <v>1073</v>
      </c>
      <c r="E356" s="17" t="s">
        <v>48</v>
      </c>
      <c r="F356" s="28"/>
      <c r="G356" s="28"/>
      <c r="H356" s="28"/>
      <c r="I356" s="28"/>
      <c r="J356" s="59"/>
      <c r="K356" s="28"/>
      <c r="L356" s="28"/>
      <c r="M356" s="28"/>
      <c r="N356" s="28"/>
      <c r="O356" s="28"/>
      <c r="P356" s="28"/>
      <c r="Q356" s="59" t="s">
        <v>1074</v>
      </c>
      <c r="R356" s="28"/>
      <c r="S356" s="31" t="s">
        <v>1075</v>
      </c>
      <c r="T356" s="52">
        <v>2400</v>
      </c>
      <c r="U356" s="67">
        <v>43732</v>
      </c>
      <c r="V356" s="67">
        <v>44098</v>
      </c>
      <c r="W356" s="52">
        <v>0</v>
      </c>
      <c r="X356" s="14"/>
      <c r="Y356" s="14"/>
    </row>
    <row r="357" spans="1:25" s="1" customFormat="1" ht="60">
      <c r="A357" s="14" t="s">
        <v>1076</v>
      </c>
      <c r="B357" s="15">
        <v>80204250585</v>
      </c>
      <c r="C357" s="16" t="s">
        <v>422</v>
      </c>
      <c r="D357" s="17" t="s">
        <v>1077</v>
      </c>
      <c r="E357" s="17" t="s">
        <v>51</v>
      </c>
      <c r="F357" s="28"/>
      <c r="G357" s="28"/>
      <c r="H357" s="28"/>
      <c r="I357" s="28"/>
      <c r="J357" s="59"/>
      <c r="K357" s="28"/>
      <c r="L357" s="28"/>
      <c r="M357" s="28"/>
      <c r="N357" s="28"/>
      <c r="O357" s="28"/>
      <c r="P357" s="28"/>
      <c r="Q357" s="37" t="s">
        <v>247</v>
      </c>
      <c r="R357" s="28"/>
      <c r="S357" s="36" t="s">
        <v>274</v>
      </c>
      <c r="T357" s="62">
        <v>18009</v>
      </c>
      <c r="U357" s="67">
        <v>43788</v>
      </c>
      <c r="V357" s="67">
        <v>45614</v>
      </c>
      <c r="W357" s="52">
        <v>18009</v>
      </c>
      <c r="X357" s="14"/>
      <c r="Y357" s="14"/>
    </row>
    <row r="358" spans="1:25" s="1" customFormat="1" ht="60">
      <c r="A358" s="14" t="s">
        <v>1078</v>
      </c>
      <c r="B358" s="15">
        <v>80204250585</v>
      </c>
      <c r="C358" s="16" t="s">
        <v>422</v>
      </c>
      <c r="D358" s="17" t="s">
        <v>1079</v>
      </c>
      <c r="E358" s="17" t="s">
        <v>51</v>
      </c>
      <c r="F358" s="17"/>
      <c r="G358" s="14"/>
      <c r="H358" s="14"/>
      <c r="I358" s="14"/>
      <c r="J358" s="34"/>
      <c r="K358" s="14"/>
      <c r="L358" s="17"/>
      <c r="M358" s="14"/>
      <c r="N358" s="14"/>
      <c r="O358" s="14"/>
      <c r="P358" s="14"/>
      <c r="Q358" s="37" t="s">
        <v>247</v>
      </c>
      <c r="R358" s="14"/>
      <c r="S358" s="36" t="s">
        <v>274</v>
      </c>
      <c r="T358" s="62">
        <v>154060</v>
      </c>
      <c r="U358" s="67">
        <v>43805</v>
      </c>
      <c r="V358" s="67">
        <v>45631</v>
      </c>
      <c r="W358" s="52">
        <v>154060</v>
      </c>
      <c r="X358" s="14"/>
      <c r="Y358" s="14"/>
    </row>
    <row r="359" spans="1:25" s="1" customFormat="1" ht="90">
      <c r="A359" s="19">
        <v>8006950829</v>
      </c>
      <c r="B359" s="15">
        <v>80204250585</v>
      </c>
      <c r="C359" s="16" t="s">
        <v>422</v>
      </c>
      <c r="D359" s="17" t="s">
        <v>1080</v>
      </c>
      <c r="E359" s="17" t="s">
        <v>51</v>
      </c>
      <c r="F359" s="17"/>
      <c r="G359" s="14"/>
      <c r="H359" s="14"/>
      <c r="I359" s="14"/>
      <c r="J359" s="34"/>
      <c r="K359" s="14"/>
      <c r="L359" s="17"/>
      <c r="M359" s="14"/>
      <c r="N359" s="14"/>
      <c r="O359" s="14"/>
      <c r="P359" s="14"/>
      <c r="Q359" s="59" t="s">
        <v>1081</v>
      </c>
      <c r="R359" s="14"/>
      <c r="S359" s="31" t="s">
        <v>1082</v>
      </c>
      <c r="T359" s="52">
        <v>732467.05</v>
      </c>
      <c r="U359" s="67">
        <v>43714</v>
      </c>
      <c r="V359" s="67">
        <v>44398</v>
      </c>
      <c r="W359" s="52">
        <v>0</v>
      </c>
      <c r="X359" s="14"/>
      <c r="Y359" s="14"/>
    </row>
    <row r="360" spans="1:25" s="1" customFormat="1" ht="60">
      <c r="A360" s="14" t="s">
        <v>1083</v>
      </c>
      <c r="B360" s="15">
        <v>80204250585</v>
      </c>
      <c r="C360" s="16" t="s">
        <v>422</v>
      </c>
      <c r="D360" s="17" t="s">
        <v>1084</v>
      </c>
      <c r="E360" s="16" t="s">
        <v>48</v>
      </c>
      <c r="F360" s="17"/>
      <c r="G360" s="14"/>
      <c r="H360" s="14"/>
      <c r="I360" s="14"/>
      <c r="J360" s="34"/>
      <c r="K360" s="14"/>
      <c r="L360" s="17"/>
      <c r="M360" s="14"/>
      <c r="N360" s="14"/>
      <c r="O360" s="14"/>
      <c r="P360" s="14"/>
      <c r="Q360" s="37" t="s">
        <v>238</v>
      </c>
      <c r="R360" s="14"/>
      <c r="S360" s="29" t="s">
        <v>806</v>
      </c>
      <c r="T360" s="52">
        <v>10000</v>
      </c>
      <c r="U360" s="67">
        <v>43739</v>
      </c>
      <c r="V360" s="67">
        <v>44104</v>
      </c>
      <c r="W360" s="52">
        <v>1414.75</v>
      </c>
      <c r="X360" s="14"/>
      <c r="Y360" s="14"/>
    </row>
    <row r="361" spans="1:25" s="1" customFormat="1" ht="105">
      <c r="A361" s="36" t="s">
        <v>1085</v>
      </c>
      <c r="B361" s="15">
        <v>80204250585</v>
      </c>
      <c r="C361" s="16" t="s">
        <v>422</v>
      </c>
      <c r="D361" s="40" t="s">
        <v>1086</v>
      </c>
      <c r="E361" s="17" t="s">
        <v>48</v>
      </c>
      <c r="F361" s="40"/>
      <c r="G361" s="41"/>
      <c r="H361" s="41"/>
      <c r="I361" s="41"/>
      <c r="J361" s="60"/>
      <c r="K361" s="14"/>
      <c r="L361" s="17"/>
      <c r="M361" s="14"/>
      <c r="N361" s="14"/>
      <c r="O361" s="14"/>
      <c r="P361" s="14"/>
      <c r="Q361" s="37" t="s">
        <v>1087</v>
      </c>
      <c r="R361" s="14"/>
      <c r="S361" s="31" t="s">
        <v>1088</v>
      </c>
      <c r="T361" s="52">
        <v>12200</v>
      </c>
      <c r="U361" s="67">
        <v>43731</v>
      </c>
      <c r="V361" s="67">
        <v>43731</v>
      </c>
      <c r="W361" s="50">
        <v>0</v>
      </c>
      <c r="X361" s="14"/>
      <c r="Y361" s="14"/>
    </row>
    <row r="362" spans="1:25" s="1" customFormat="1" ht="165">
      <c r="A362" s="14" t="s">
        <v>1089</v>
      </c>
      <c r="B362" s="15">
        <v>80204250585</v>
      </c>
      <c r="C362" s="16" t="s">
        <v>422</v>
      </c>
      <c r="D362" s="17" t="s">
        <v>1199</v>
      </c>
      <c r="E362" s="17" t="s">
        <v>51</v>
      </c>
      <c r="F362" s="40"/>
      <c r="G362" s="41"/>
      <c r="H362" s="41"/>
      <c r="I362" s="41"/>
      <c r="J362" s="34"/>
      <c r="K362" s="14"/>
      <c r="L362" s="17"/>
      <c r="M362" s="14"/>
      <c r="N362" s="14"/>
      <c r="O362" s="14"/>
      <c r="P362" s="14"/>
      <c r="Q362" s="37" t="s">
        <v>1276</v>
      </c>
      <c r="R362" s="14"/>
      <c r="S362" s="31" t="s">
        <v>1090</v>
      </c>
      <c r="T362" s="52">
        <v>150000</v>
      </c>
      <c r="U362" s="67">
        <v>43739</v>
      </c>
      <c r="V362" s="67">
        <v>44469</v>
      </c>
      <c r="W362" s="50">
        <f>6877.77+5495.42</f>
        <v>12373.19</v>
      </c>
      <c r="X362" s="14"/>
      <c r="Y362" s="14"/>
    </row>
    <row r="363" spans="1:25" s="1" customFormat="1" ht="60">
      <c r="A363" s="14" t="s">
        <v>1091</v>
      </c>
      <c r="B363" s="29">
        <v>80204250585</v>
      </c>
      <c r="C363" s="16" t="s">
        <v>422</v>
      </c>
      <c r="D363" s="17" t="s">
        <v>623</v>
      </c>
      <c r="E363" s="43" t="s">
        <v>48</v>
      </c>
      <c r="F363" s="40"/>
      <c r="G363" s="41"/>
      <c r="H363" s="41"/>
      <c r="I363" s="41"/>
      <c r="J363" s="34"/>
      <c r="K363" s="14"/>
      <c r="L363" s="17"/>
      <c r="M363" s="14"/>
      <c r="N363" s="14"/>
      <c r="O363" s="14"/>
      <c r="P363" s="14"/>
      <c r="Q363" s="37" t="s">
        <v>624</v>
      </c>
      <c r="R363" s="14"/>
      <c r="S363" s="31" t="s">
        <v>1092</v>
      </c>
      <c r="T363" s="52">
        <v>636.36</v>
      </c>
      <c r="U363" s="67">
        <v>43745</v>
      </c>
      <c r="V363" s="67">
        <v>43769</v>
      </c>
      <c r="W363" s="50">
        <v>636.36</v>
      </c>
      <c r="X363" s="14"/>
      <c r="Y363" s="14"/>
    </row>
    <row r="364" spans="1:25" s="1" customFormat="1" ht="75">
      <c r="A364" s="14" t="s">
        <v>1093</v>
      </c>
      <c r="B364" s="29">
        <v>80204250585</v>
      </c>
      <c r="C364" s="16" t="s">
        <v>422</v>
      </c>
      <c r="D364" s="17" t="s">
        <v>1094</v>
      </c>
      <c r="E364" s="16" t="s">
        <v>48</v>
      </c>
      <c r="F364" s="40"/>
      <c r="G364" s="41"/>
      <c r="H364" s="41"/>
      <c r="I364" s="41"/>
      <c r="J364" s="34"/>
      <c r="K364" s="14"/>
      <c r="L364" s="17"/>
      <c r="M364" s="14"/>
      <c r="N364" s="14"/>
      <c r="O364" s="14"/>
      <c r="P364" s="14"/>
      <c r="Q364" s="37">
        <v>11986091004</v>
      </c>
      <c r="R364" s="14"/>
      <c r="S364" s="31" t="s">
        <v>971</v>
      </c>
      <c r="T364" s="52">
        <v>1640.02</v>
      </c>
      <c r="U364" s="67">
        <v>43748</v>
      </c>
      <c r="V364" s="67">
        <v>43799</v>
      </c>
      <c r="W364" s="50">
        <v>1640.02</v>
      </c>
      <c r="X364" s="14"/>
      <c r="Y364" s="14"/>
    </row>
    <row r="365" spans="1:25" s="1" customFormat="1" ht="75">
      <c r="A365" s="14" t="s">
        <v>1095</v>
      </c>
      <c r="B365" s="29">
        <v>80204250585</v>
      </c>
      <c r="C365" s="16" t="s">
        <v>422</v>
      </c>
      <c r="D365" s="17" t="s">
        <v>1096</v>
      </c>
      <c r="E365" s="16" t="s">
        <v>39</v>
      </c>
      <c r="F365" s="40"/>
      <c r="G365" s="41"/>
      <c r="H365" s="41"/>
      <c r="I365" s="41"/>
      <c r="J365" s="34"/>
      <c r="K365" s="14"/>
      <c r="L365" s="17"/>
      <c r="M365" s="14"/>
      <c r="N365" s="14"/>
      <c r="O365" s="14"/>
      <c r="P365" s="14"/>
      <c r="Q365" s="37"/>
      <c r="R365" s="14"/>
      <c r="S365" s="31" t="s">
        <v>716</v>
      </c>
      <c r="T365" s="52">
        <v>39200</v>
      </c>
      <c r="U365" s="67">
        <v>43749</v>
      </c>
      <c r="V365" s="67">
        <v>44196</v>
      </c>
      <c r="W365" s="50">
        <v>0</v>
      </c>
      <c r="X365" s="14"/>
      <c r="Y365" s="14"/>
    </row>
    <row r="366" spans="1:25" s="1" customFormat="1" ht="90">
      <c r="A366" s="14" t="s">
        <v>1097</v>
      </c>
      <c r="B366" s="29">
        <v>80204250585</v>
      </c>
      <c r="C366" s="16" t="s">
        <v>422</v>
      </c>
      <c r="D366" s="17" t="s">
        <v>1098</v>
      </c>
      <c r="E366" s="16" t="s">
        <v>48</v>
      </c>
      <c r="F366" s="40"/>
      <c r="G366" s="41"/>
      <c r="H366" s="41"/>
      <c r="I366" s="41"/>
      <c r="J366" s="34"/>
      <c r="K366" s="14"/>
      <c r="L366" s="17"/>
      <c r="M366" s="14"/>
      <c r="N366" s="14"/>
      <c r="O366" s="14"/>
      <c r="P366" s="14"/>
      <c r="Q366" s="37">
        <v>5384711007</v>
      </c>
      <c r="R366" s="14"/>
      <c r="S366" s="31" t="s">
        <v>1099</v>
      </c>
      <c r="T366" s="52">
        <v>720</v>
      </c>
      <c r="U366" s="67">
        <v>43753</v>
      </c>
      <c r="V366" s="67">
        <v>43799</v>
      </c>
      <c r="W366" s="50">
        <v>0</v>
      </c>
      <c r="X366" s="14"/>
      <c r="Y366" s="14"/>
    </row>
    <row r="367" spans="1:25" s="1" customFormat="1" ht="120">
      <c r="A367" s="14" t="s">
        <v>1078</v>
      </c>
      <c r="B367" s="29">
        <v>80204250585</v>
      </c>
      <c r="C367" s="16" t="s">
        <v>422</v>
      </c>
      <c r="D367" s="17" t="s">
        <v>1100</v>
      </c>
      <c r="E367" s="16" t="s">
        <v>51</v>
      </c>
      <c r="F367" s="40"/>
      <c r="G367" s="41"/>
      <c r="H367" s="41"/>
      <c r="I367" s="41"/>
      <c r="J367" s="34"/>
      <c r="K367" s="14"/>
      <c r="L367" s="17"/>
      <c r="M367" s="14"/>
      <c r="N367" s="14"/>
      <c r="O367" s="14"/>
      <c r="P367" s="14"/>
      <c r="Q367" s="37" t="s">
        <v>247</v>
      </c>
      <c r="R367" s="14"/>
      <c r="S367" s="36" t="s">
        <v>274</v>
      </c>
      <c r="T367" s="52">
        <v>165907</v>
      </c>
      <c r="U367" s="67">
        <v>43788</v>
      </c>
      <c r="V367" s="67">
        <v>43783</v>
      </c>
      <c r="W367" s="50">
        <v>154060</v>
      </c>
      <c r="X367" s="14"/>
      <c r="Y367" s="14"/>
    </row>
    <row r="368" spans="1:25" s="1" customFormat="1" ht="90">
      <c r="A368" s="14" t="s">
        <v>1101</v>
      </c>
      <c r="B368" s="29">
        <v>80204250585</v>
      </c>
      <c r="C368" s="16" t="s">
        <v>422</v>
      </c>
      <c r="D368" s="17" t="s">
        <v>1102</v>
      </c>
      <c r="E368" s="16" t="s">
        <v>51</v>
      </c>
      <c r="F368" s="40"/>
      <c r="G368" s="41"/>
      <c r="H368" s="41"/>
      <c r="I368" s="41"/>
      <c r="J368" s="34"/>
      <c r="K368" s="14"/>
      <c r="L368" s="17"/>
      <c r="M368" s="14"/>
      <c r="N368" s="14"/>
      <c r="O368" s="14"/>
      <c r="P368" s="14"/>
      <c r="Q368" s="37" t="s">
        <v>1277</v>
      </c>
      <c r="R368" s="14"/>
      <c r="S368" s="31" t="s">
        <v>1103</v>
      </c>
      <c r="T368" s="52">
        <v>8718.4</v>
      </c>
      <c r="U368" s="67">
        <v>43780</v>
      </c>
      <c r="V368" s="67">
        <v>43810</v>
      </c>
      <c r="W368" s="52">
        <v>8718.4</v>
      </c>
      <c r="X368" s="14"/>
      <c r="Y368" s="14"/>
    </row>
    <row r="369" spans="1:25" s="1" customFormat="1" ht="90">
      <c r="A369" s="14" t="s">
        <v>1076</v>
      </c>
      <c r="B369" s="29">
        <v>80204250585</v>
      </c>
      <c r="C369" s="16" t="s">
        <v>422</v>
      </c>
      <c r="D369" s="17" t="s">
        <v>1104</v>
      </c>
      <c r="E369" s="16" t="s">
        <v>51</v>
      </c>
      <c r="F369" s="40"/>
      <c r="G369" s="41"/>
      <c r="H369" s="41"/>
      <c r="I369" s="41"/>
      <c r="J369" s="34"/>
      <c r="K369" s="14"/>
      <c r="L369" s="17"/>
      <c r="M369" s="14"/>
      <c r="N369" s="14"/>
      <c r="O369" s="14"/>
      <c r="P369" s="14"/>
      <c r="Q369" s="37" t="s">
        <v>247</v>
      </c>
      <c r="R369" s="14"/>
      <c r="S369" s="36" t="s">
        <v>274</v>
      </c>
      <c r="T369" s="52">
        <v>6162</v>
      </c>
      <c r="U369" s="67">
        <v>43770</v>
      </c>
      <c r="V369" s="67">
        <v>44895</v>
      </c>
      <c r="W369" s="50">
        <v>18009</v>
      </c>
      <c r="X369" s="14"/>
      <c r="Y369" s="14"/>
    </row>
    <row r="370" spans="1:25" s="1" customFormat="1" ht="105">
      <c r="A370" s="14" t="s">
        <v>1105</v>
      </c>
      <c r="B370" s="29">
        <v>80204250585</v>
      </c>
      <c r="C370" s="16" t="s">
        <v>422</v>
      </c>
      <c r="D370" s="17" t="s">
        <v>1106</v>
      </c>
      <c r="E370" s="16" t="s">
        <v>51</v>
      </c>
      <c r="F370" s="40"/>
      <c r="G370" s="41"/>
      <c r="H370" s="41"/>
      <c r="I370" s="41"/>
      <c r="J370" s="34"/>
      <c r="K370" s="14"/>
      <c r="L370" s="17"/>
      <c r="M370" s="14"/>
      <c r="N370" s="14"/>
      <c r="O370" s="14"/>
      <c r="P370" s="14"/>
      <c r="Q370" s="37" t="s">
        <v>1028</v>
      </c>
      <c r="R370" s="14"/>
      <c r="S370" s="29" t="s">
        <v>484</v>
      </c>
      <c r="T370" s="52">
        <v>3499.2</v>
      </c>
      <c r="U370" s="67">
        <v>43803</v>
      </c>
      <c r="V370" s="67">
        <v>44533</v>
      </c>
      <c r="W370" s="50">
        <v>3499.2</v>
      </c>
      <c r="X370" s="14"/>
      <c r="Y370" s="14"/>
    </row>
    <row r="371" spans="1:25" s="1" customFormat="1" ht="90">
      <c r="A371" s="14" t="s">
        <v>1107</v>
      </c>
      <c r="B371" s="29">
        <v>80204250585</v>
      </c>
      <c r="C371" s="16" t="s">
        <v>422</v>
      </c>
      <c r="D371" s="17" t="s">
        <v>1108</v>
      </c>
      <c r="E371" s="16" t="s">
        <v>51</v>
      </c>
      <c r="F371" s="40"/>
      <c r="G371" s="41"/>
      <c r="H371" s="41"/>
      <c r="I371" s="41"/>
      <c r="J371" s="34"/>
      <c r="K371" s="14"/>
      <c r="L371" s="17"/>
      <c r="M371" s="14"/>
      <c r="N371" s="14"/>
      <c r="O371" s="14"/>
      <c r="P371" s="14"/>
      <c r="Q371" s="37" t="s">
        <v>247</v>
      </c>
      <c r="R371" s="14"/>
      <c r="S371" s="36" t="s">
        <v>274</v>
      </c>
      <c r="T371" s="52">
        <v>392866.84</v>
      </c>
      <c r="U371" s="67">
        <v>43814</v>
      </c>
      <c r="V371" s="67">
        <v>44909</v>
      </c>
      <c r="W371" s="50">
        <v>0</v>
      </c>
      <c r="X371" s="14"/>
      <c r="Y371" s="14"/>
    </row>
    <row r="372" spans="1:25" s="1" customFormat="1" ht="165">
      <c r="A372" s="14" t="s">
        <v>1109</v>
      </c>
      <c r="B372" s="29">
        <v>80204250585</v>
      </c>
      <c r="C372" s="16" t="s">
        <v>422</v>
      </c>
      <c r="D372" s="17" t="s">
        <v>1110</v>
      </c>
      <c r="E372" s="16" t="s">
        <v>48</v>
      </c>
      <c r="F372" s="40"/>
      <c r="G372" s="41"/>
      <c r="H372" s="41"/>
      <c r="I372" s="41"/>
      <c r="J372" s="34">
        <v>777910159</v>
      </c>
      <c r="K372" s="14"/>
      <c r="L372" s="17" t="s">
        <v>756</v>
      </c>
      <c r="M372" s="14"/>
      <c r="N372" s="14"/>
      <c r="O372" s="14"/>
      <c r="P372" s="14"/>
      <c r="Q372" s="37" t="s">
        <v>370</v>
      </c>
      <c r="R372" s="14"/>
      <c r="S372" s="36" t="s">
        <v>371</v>
      </c>
      <c r="T372" s="52">
        <v>300</v>
      </c>
      <c r="U372" s="67">
        <v>43804</v>
      </c>
      <c r="V372" s="67">
        <v>43804</v>
      </c>
      <c r="W372" s="50">
        <v>300</v>
      </c>
      <c r="X372" s="14"/>
      <c r="Y372" s="14"/>
    </row>
    <row r="373" spans="1:25" s="1" customFormat="1" ht="150">
      <c r="A373" s="14" t="s">
        <v>1111</v>
      </c>
      <c r="B373" s="29">
        <v>80204250585</v>
      </c>
      <c r="C373" s="16" t="s">
        <v>422</v>
      </c>
      <c r="D373" s="17" t="s">
        <v>1112</v>
      </c>
      <c r="E373" s="16" t="s">
        <v>48</v>
      </c>
      <c r="F373" s="40"/>
      <c r="G373" s="41"/>
      <c r="H373" s="41"/>
      <c r="I373" s="41"/>
      <c r="J373" s="37" t="s">
        <v>1265</v>
      </c>
      <c r="K373" s="14"/>
      <c r="L373" s="17" t="s">
        <v>797</v>
      </c>
      <c r="M373" s="14"/>
      <c r="N373" s="14"/>
      <c r="O373" s="14"/>
      <c r="P373" s="14"/>
      <c r="Q373" s="37" t="s">
        <v>1265</v>
      </c>
      <c r="R373" s="14"/>
      <c r="S373" s="31" t="s">
        <v>797</v>
      </c>
      <c r="T373" s="52">
        <v>300</v>
      </c>
      <c r="U373" s="67">
        <v>43804</v>
      </c>
      <c r="V373" s="67">
        <v>43804</v>
      </c>
      <c r="W373" s="50">
        <v>300</v>
      </c>
      <c r="X373" s="14"/>
      <c r="Y373" s="14"/>
    </row>
    <row r="374" spans="1:25" s="1" customFormat="1" ht="150">
      <c r="A374" s="14" t="s">
        <v>1113</v>
      </c>
      <c r="B374" s="29">
        <v>80204250585</v>
      </c>
      <c r="C374" s="16" t="s">
        <v>422</v>
      </c>
      <c r="D374" s="17" t="s">
        <v>1114</v>
      </c>
      <c r="E374" s="16" t="s">
        <v>48</v>
      </c>
      <c r="F374" s="40"/>
      <c r="G374" s="41"/>
      <c r="H374" s="41"/>
      <c r="I374" s="41"/>
      <c r="J374" s="34">
        <v>9864610150</v>
      </c>
      <c r="K374" s="14"/>
      <c r="L374" s="17" t="s">
        <v>821</v>
      </c>
      <c r="M374" s="14"/>
      <c r="N374" s="14"/>
      <c r="O374" s="14"/>
      <c r="P374" s="14"/>
      <c r="Q374" s="37" t="s">
        <v>628</v>
      </c>
      <c r="R374" s="14"/>
      <c r="S374" s="29" t="s">
        <v>629</v>
      </c>
      <c r="T374" s="52">
        <v>350</v>
      </c>
      <c r="U374" s="67">
        <v>43804</v>
      </c>
      <c r="V374" s="67">
        <v>43804</v>
      </c>
      <c r="W374" s="51">
        <v>350</v>
      </c>
      <c r="X374" s="14"/>
      <c r="Y374" s="14"/>
    </row>
    <row r="375" spans="1:25" s="1" customFormat="1" ht="165">
      <c r="A375" s="14" t="s">
        <v>1115</v>
      </c>
      <c r="B375" s="29">
        <v>80204250585</v>
      </c>
      <c r="C375" s="16" t="s">
        <v>422</v>
      </c>
      <c r="D375" s="17" t="s">
        <v>1116</v>
      </c>
      <c r="E375" s="16" t="s">
        <v>48</v>
      </c>
      <c r="F375" s="40"/>
      <c r="G375" s="41"/>
      <c r="H375" s="41"/>
      <c r="I375" s="41"/>
      <c r="J375" s="34">
        <v>12086540155</v>
      </c>
      <c r="K375" s="14"/>
      <c r="L375" s="17" t="s">
        <v>568</v>
      </c>
      <c r="M375" s="14"/>
      <c r="N375" s="14"/>
      <c r="O375" s="14"/>
      <c r="P375" s="14"/>
      <c r="Q375" s="37">
        <v>12086540155</v>
      </c>
      <c r="R375" s="14"/>
      <c r="S375" s="31" t="s">
        <v>568</v>
      </c>
      <c r="T375" s="52">
        <v>350</v>
      </c>
      <c r="U375" s="67">
        <v>43804</v>
      </c>
      <c r="V375" s="67">
        <v>43804</v>
      </c>
      <c r="W375" s="50">
        <v>350</v>
      </c>
      <c r="X375" s="14"/>
      <c r="Y375" s="14"/>
    </row>
    <row r="376" spans="1:25" s="1" customFormat="1" ht="180">
      <c r="A376" s="14" t="s">
        <v>1117</v>
      </c>
      <c r="B376" s="29">
        <v>80204250585</v>
      </c>
      <c r="C376" s="16" t="s">
        <v>422</v>
      </c>
      <c r="D376" s="17" t="s">
        <v>1118</v>
      </c>
      <c r="E376" s="16" t="s">
        <v>48</v>
      </c>
      <c r="F376" s="40"/>
      <c r="G376" s="41"/>
      <c r="H376" s="41"/>
      <c r="I376" s="41"/>
      <c r="J376" s="46" t="s">
        <v>1263</v>
      </c>
      <c r="K376" s="14"/>
      <c r="L376" s="17" t="s">
        <v>665</v>
      </c>
      <c r="M376" s="14"/>
      <c r="N376" s="14"/>
      <c r="O376" s="14"/>
      <c r="P376" s="14"/>
      <c r="Q376" s="46" t="s">
        <v>1263</v>
      </c>
      <c r="R376" s="14"/>
      <c r="S376" s="31" t="s">
        <v>665</v>
      </c>
      <c r="T376" s="52">
        <v>1636.39</v>
      </c>
      <c r="U376" s="67">
        <v>43804</v>
      </c>
      <c r="V376" s="67">
        <v>43804</v>
      </c>
      <c r="W376" s="50">
        <v>1602.54</v>
      </c>
      <c r="X376" s="14"/>
      <c r="Y376" s="14"/>
    </row>
    <row r="377" spans="1:25" s="1" customFormat="1" ht="120">
      <c r="A377" s="14" t="s">
        <v>1119</v>
      </c>
      <c r="B377" s="29">
        <v>80204250585</v>
      </c>
      <c r="C377" s="16" t="s">
        <v>422</v>
      </c>
      <c r="D377" s="17" t="s">
        <v>1120</v>
      </c>
      <c r="E377" s="16" t="s">
        <v>48</v>
      </c>
      <c r="F377" s="40"/>
      <c r="G377" s="41"/>
      <c r="H377" s="41"/>
      <c r="I377" s="41"/>
      <c r="J377" s="34" t="s">
        <v>1121</v>
      </c>
      <c r="K377" s="14"/>
      <c r="L377" s="17" t="s">
        <v>1122</v>
      </c>
      <c r="M377" s="14"/>
      <c r="N377" s="14"/>
      <c r="O377" s="14"/>
      <c r="P377" s="14"/>
      <c r="Q377" s="37" t="s">
        <v>1123</v>
      </c>
      <c r="R377" s="14"/>
      <c r="S377" s="31" t="s">
        <v>1124</v>
      </c>
      <c r="T377" s="52">
        <v>11030</v>
      </c>
      <c r="U377" s="67">
        <v>43803</v>
      </c>
      <c r="V377" s="67">
        <v>43861</v>
      </c>
      <c r="W377" s="50">
        <v>0</v>
      </c>
      <c r="X377" s="14"/>
      <c r="Y377" s="14"/>
    </row>
    <row r="378" spans="1:25" s="1" customFormat="1" ht="150">
      <c r="A378" s="14" t="s">
        <v>1125</v>
      </c>
      <c r="B378" s="29">
        <v>80204250585</v>
      </c>
      <c r="C378" s="16" t="s">
        <v>422</v>
      </c>
      <c r="D378" s="17" t="s">
        <v>1126</v>
      </c>
      <c r="E378" s="16" t="s">
        <v>48</v>
      </c>
      <c r="F378" s="40"/>
      <c r="G378" s="41"/>
      <c r="H378" s="41"/>
      <c r="I378" s="41"/>
      <c r="J378" s="34"/>
      <c r="K378" s="14"/>
      <c r="L378" s="17"/>
      <c r="M378" s="14"/>
      <c r="N378" s="14"/>
      <c r="O378" s="14"/>
      <c r="P378" s="14"/>
      <c r="Q378" s="37" t="s">
        <v>217</v>
      </c>
      <c r="R378" s="14"/>
      <c r="S378" s="36" t="s">
        <v>218</v>
      </c>
      <c r="T378" s="52">
        <v>38950</v>
      </c>
      <c r="U378" s="67">
        <v>43791</v>
      </c>
      <c r="V378" s="67">
        <v>44521</v>
      </c>
      <c r="W378" s="50">
        <v>0</v>
      </c>
      <c r="X378" s="14"/>
      <c r="Y378" s="14"/>
    </row>
    <row r="379" spans="1:25" s="1" customFormat="1" ht="105">
      <c r="A379" s="14" t="s">
        <v>1127</v>
      </c>
      <c r="B379" s="29">
        <v>80204250585</v>
      </c>
      <c r="C379" s="16" t="s">
        <v>422</v>
      </c>
      <c r="D379" s="17" t="s">
        <v>1128</v>
      </c>
      <c r="E379" s="16" t="s">
        <v>39</v>
      </c>
      <c r="F379" s="40"/>
      <c r="G379" s="41"/>
      <c r="H379" s="41"/>
      <c r="I379" s="41"/>
      <c r="J379" s="34"/>
      <c r="K379" s="14"/>
      <c r="L379" s="17"/>
      <c r="M379" s="14"/>
      <c r="N379" s="14"/>
      <c r="O379" s="14"/>
      <c r="P379" s="14"/>
      <c r="Q379" s="37"/>
      <c r="R379" s="14"/>
      <c r="S379" s="31" t="s">
        <v>710</v>
      </c>
      <c r="T379" s="52">
        <v>11250</v>
      </c>
      <c r="U379" s="67">
        <v>43831</v>
      </c>
      <c r="V379" s="67">
        <v>44196</v>
      </c>
      <c r="W379" s="50">
        <v>13224.6</v>
      </c>
      <c r="X379" s="14"/>
      <c r="Y379" s="14"/>
    </row>
    <row r="380" spans="1:25" s="1" customFormat="1" ht="60">
      <c r="A380" s="14" t="s">
        <v>1129</v>
      </c>
      <c r="B380" s="29">
        <v>80204250585</v>
      </c>
      <c r="C380" s="16" t="s">
        <v>422</v>
      </c>
      <c r="D380" s="17" t="s">
        <v>1130</v>
      </c>
      <c r="E380" s="16" t="s">
        <v>39</v>
      </c>
      <c r="F380" s="40"/>
      <c r="G380" s="41"/>
      <c r="H380" s="41"/>
      <c r="I380" s="41"/>
      <c r="J380" s="34"/>
      <c r="K380" s="14"/>
      <c r="L380" s="17"/>
      <c r="M380" s="14"/>
      <c r="N380" s="14"/>
      <c r="O380" s="14"/>
      <c r="P380" s="14"/>
      <c r="Q380" s="37" t="s">
        <v>1274</v>
      </c>
      <c r="R380" s="14"/>
      <c r="S380" s="31" t="s">
        <v>427</v>
      </c>
      <c r="T380" s="52">
        <v>9342.08</v>
      </c>
      <c r="U380" s="67">
        <v>43831</v>
      </c>
      <c r="V380" s="67">
        <v>44196</v>
      </c>
      <c r="W380" s="50">
        <v>1557.02</v>
      </c>
      <c r="X380" s="14"/>
      <c r="Y380" s="14"/>
    </row>
    <row r="381" spans="1:25" s="1" customFormat="1" ht="60">
      <c r="A381" s="14" t="s">
        <v>1131</v>
      </c>
      <c r="B381" s="29">
        <v>80204250585</v>
      </c>
      <c r="C381" s="16" t="s">
        <v>422</v>
      </c>
      <c r="D381" s="17" t="s">
        <v>1132</v>
      </c>
      <c r="E381" s="16" t="s">
        <v>39</v>
      </c>
      <c r="F381" s="40"/>
      <c r="G381" s="41"/>
      <c r="H381" s="41"/>
      <c r="I381" s="41"/>
      <c r="J381" s="34"/>
      <c r="K381" s="14"/>
      <c r="L381" s="17"/>
      <c r="M381" s="14"/>
      <c r="N381" s="14"/>
      <c r="O381" s="14"/>
      <c r="P381" s="14"/>
      <c r="Q381" s="37">
        <v>10100001006</v>
      </c>
      <c r="R381" s="14"/>
      <c r="S381" s="31" t="s">
        <v>741</v>
      </c>
      <c r="T381" s="52">
        <v>18600</v>
      </c>
      <c r="U381" s="67">
        <v>43831</v>
      </c>
      <c r="V381" s="67">
        <v>44196</v>
      </c>
      <c r="W381" s="50">
        <v>0</v>
      </c>
      <c r="X381" s="14"/>
      <c r="Y381" s="14"/>
    </row>
    <row r="382" spans="1:25" s="1" customFormat="1" ht="60">
      <c r="A382" s="14" t="s">
        <v>1133</v>
      </c>
      <c r="B382" s="29">
        <v>80204250585</v>
      </c>
      <c r="C382" s="16" t="s">
        <v>422</v>
      </c>
      <c r="D382" s="17" t="s">
        <v>1134</v>
      </c>
      <c r="E382" s="16" t="s">
        <v>39</v>
      </c>
      <c r="F382" s="40"/>
      <c r="G382" s="41"/>
      <c r="H382" s="41"/>
      <c r="I382" s="41"/>
      <c r="J382" s="34"/>
      <c r="K382" s="14"/>
      <c r="L382" s="17"/>
      <c r="M382" s="14"/>
      <c r="N382" s="14"/>
      <c r="O382" s="14"/>
      <c r="P382" s="14"/>
      <c r="Q382" s="37">
        <v>10100001006</v>
      </c>
      <c r="R382" s="14"/>
      <c r="S382" s="31" t="s">
        <v>741</v>
      </c>
      <c r="T382" s="52">
        <v>13400</v>
      </c>
      <c r="U382" s="67">
        <v>43831</v>
      </c>
      <c r="V382" s="67">
        <v>44196</v>
      </c>
      <c r="W382" s="50">
        <v>0</v>
      </c>
      <c r="X382" s="14"/>
      <c r="Y382" s="14"/>
    </row>
    <row r="383" spans="1:25" s="1" customFormat="1" ht="75">
      <c r="A383" s="14" t="s">
        <v>1135</v>
      </c>
      <c r="B383" s="29">
        <v>80204250585</v>
      </c>
      <c r="C383" s="16" t="s">
        <v>422</v>
      </c>
      <c r="D383" s="17" t="s">
        <v>1136</v>
      </c>
      <c r="E383" s="16" t="s">
        <v>39</v>
      </c>
      <c r="F383" s="40"/>
      <c r="G383" s="41"/>
      <c r="H383" s="41"/>
      <c r="I383" s="41"/>
      <c r="J383" s="34"/>
      <c r="K383" s="14"/>
      <c r="L383" s="17"/>
      <c r="M383" s="14"/>
      <c r="N383" s="14"/>
      <c r="O383" s="14"/>
      <c r="P383" s="14"/>
      <c r="Q383" s="37">
        <v>13211660157</v>
      </c>
      <c r="R383" s="14"/>
      <c r="S383" s="31" t="s">
        <v>734</v>
      </c>
      <c r="T383" s="52">
        <v>12000</v>
      </c>
      <c r="U383" s="67">
        <v>43831</v>
      </c>
      <c r="V383" s="67">
        <v>44196</v>
      </c>
      <c r="W383" s="50">
        <v>0</v>
      </c>
      <c r="X383" s="14"/>
      <c r="Y383" s="14"/>
    </row>
    <row r="384" spans="1:25" s="1" customFormat="1" ht="60">
      <c r="A384" s="14" t="s">
        <v>1137</v>
      </c>
      <c r="B384" s="29">
        <v>80204250585</v>
      </c>
      <c r="C384" s="16" t="s">
        <v>422</v>
      </c>
      <c r="D384" s="17" t="s">
        <v>1138</v>
      </c>
      <c r="E384" s="16" t="s">
        <v>39</v>
      </c>
      <c r="F384" s="40"/>
      <c r="G384" s="41"/>
      <c r="H384" s="41"/>
      <c r="I384" s="41"/>
      <c r="J384" s="34"/>
      <c r="K384" s="14"/>
      <c r="L384" s="17"/>
      <c r="M384" s="14"/>
      <c r="N384" s="14"/>
      <c r="O384" s="14"/>
      <c r="P384" s="14"/>
      <c r="Q384" s="37">
        <v>10556200961</v>
      </c>
      <c r="R384" s="14"/>
      <c r="S384" s="31" t="s">
        <v>738</v>
      </c>
      <c r="T384" s="52">
        <v>39000</v>
      </c>
      <c r="U384" s="67">
        <v>43831</v>
      </c>
      <c r="V384" s="67">
        <v>44196</v>
      </c>
      <c r="W384" s="50">
        <v>0</v>
      </c>
      <c r="X384" s="14"/>
      <c r="Y384" s="14"/>
    </row>
    <row r="385" spans="1:25" s="1" customFormat="1" ht="60">
      <c r="A385" s="14" t="s">
        <v>1139</v>
      </c>
      <c r="B385" s="29">
        <v>80204250585</v>
      </c>
      <c r="C385" s="16" t="s">
        <v>422</v>
      </c>
      <c r="D385" s="17" t="s">
        <v>1140</v>
      </c>
      <c r="E385" s="16" t="s">
        <v>39</v>
      </c>
      <c r="F385" s="40"/>
      <c r="G385" s="41"/>
      <c r="H385" s="41"/>
      <c r="I385" s="41"/>
      <c r="J385" s="34"/>
      <c r="K385" s="14"/>
      <c r="L385" s="17"/>
      <c r="M385" s="14"/>
      <c r="N385" s="14"/>
      <c r="O385" s="14"/>
      <c r="P385" s="14"/>
      <c r="Q385" s="37">
        <v>10556200961</v>
      </c>
      <c r="R385" s="14"/>
      <c r="S385" s="31" t="s">
        <v>738</v>
      </c>
      <c r="T385" s="52">
        <v>10600</v>
      </c>
      <c r="U385" s="67">
        <v>43831</v>
      </c>
      <c r="V385" s="67">
        <v>44196</v>
      </c>
      <c r="W385" s="50">
        <v>0</v>
      </c>
      <c r="X385" s="14"/>
      <c r="Y385" s="14"/>
    </row>
    <row r="386" spans="1:25" s="1" customFormat="1" ht="60">
      <c r="A386" s="14" t="s">
        <v>1141</v>
      </c>
      <c r="B386" s="29">
        <v>80204250585</v>
      </c>
      <c r="C386" s="16" t="s">
        <v>422</v>
      </c>
      <c r="D386" s="17" t="s">
        <v>1142</v>
      </c>
      <c r="E386" s="16" t="s">
        <v>39</v>
      </c>
      <c r="F386" s="40"/>
      <c r="G386" s="41"/>
      <c r="H386" s="41"/>
      <c r="I386" s="41"/>
      <c r="J386" s="34"/>
      <c r="K386" s="14"/>
      <c r="L386" s="17"/>
      <c r="M386" s="14"/>
      <c r="N386" s="14"/>
      <c r="O386" s="14"/>
      <c r="P386" s="14"/>
      <c r="Q386" s="37" t="s">
        <v>362</v>
      </c>
      <c r="R386" s="14"/>
      <c r="S386" s="31" t="s">
        <v>748</v>
      </c>
      <c r="T386" s="52">
        <v>15757.3</v>
      </c>
      <c r="U386" s="67">
        <v>43831</v>
      </c>
      <c r="V386" s="67">
        <v>44196</v>
      </c>
      <c r="W386" s="50">
        <v>0</v>
      </c>
      <c r="X386" s="14"/>
      <c r="Y386" s="14"/>
    </row>
    <row r="387" spans="1:25" s="1" customFormat="1" ht="60">
      <c r="A387" s="14" t="s">
        <v>1143</v>
      </c>
      <c r="B387" s="29">
        <v>80204250585</v>
      </c>
      <c r="C387" s="16" t="s">
        <v>422</v>
      </c>
      <c r="D387" s="38" t="s">
        <v>1144</v>
      </c>
      <c r="E387" s="16" t="s">
        <v>39</v>
      </c>
      <c r="F387" s="40"/>
      <c r="G387" s="41"/>
      <c r="H387" s="41"/>
      <c r="I387" s="41"/>
      <c r="J387" s="34"/>
      <c r="K387" s="14"/>
      <c r="L387" s="17"/>
      <c r="M387" s="14"/>
      <c r="N387" s="14"/>
      <c r="O387" s="14"/>
      <c r="P387" s="14"/>
      <c r="Q387" s="37">
        <v>391130580</v>
      </c>
      <c r="R387" s="14"/>
      <c r="S387" s="31" t="s">
        <v>751</v>
      </c>
      <c r="T387" s="52">
        <v>36629.43</v>
      </c>
      <c r="U387" s="67">
        <v>43831</v>
      </c>
      <c r="V387" s="67">
        <v>44196</v>
      </c>
      <c r="W387" s="50">
        <v>0</v>
      </c>
      <c r="X387" s="14"/>
      <c r="Y387" s="14"/>
    </row>
    <row r="388" spans="1:25" s="1" customFormat="1" ht="75">
      <c r="A388" s="14" t="s">
        <v>1145</v>
      </c>
      <c r="B388" s="29">
        <v>80204250585</v>
      </c>
      <c r="C388" s="16" t="s">
        <v>422</v>
      </c>
      <c r="D388" s="17" t="s">
        <v>1146</v>
      </c>
      <c r="E388" s="16" t="s">
        <v>39</v>
      </c>
      <c r="F388" s="40"/>
      <c r="G388" s="41"/>
      <c r="H388" s="41"/>
      <c r="I388" s="41"/>
      <c r="J388" s="34"/>
      <c r="K388" s="14"/>
      <c r="L388" s="17"/>
      <c r="M388" s="14"/>
      <c r="N388" s="14"/>
      <c r="O388" s="14"/>
      <c r="P388" s="14"/>
      <c r="Q388" s="37" t="s">
        <v>374</v>
      </c>
      <c r="R388" s="14"/>
      <c r="S388" s="29" t="s">
        <v>375</v>
      </c>
      <c r="T388" s="52">
        <v>30000</v>
      </c>
      <c r="U388" s="67">
        <v>43831</v>
      </c>
      <c r="V388" s="67">
        <v>44196</v>
      </c>
      <c r="W388" s="50">
        <v>0</v>
      </c>
      <c r="X388" s="14"/>
      <c r="Y388" s="14"/>
    </row>
    <row r="389" spans="1:25" s="1" customFormat="1" ht="60">
      <c r="A389" s="14" t="s">
        <v>1147</v>
      </c>
      <c r="B389" s="29">
        <v>80204250585</v>
      </c>
      <c r="C389" s="16" t="s">
        <v>422</v>
      </c>
      <c r="D389" s="17" t="s">
        <v>1148</v>
      </c>
      <c r="E389" s="16" t="s">
        <v>39</v>
      </c>
      <c r="F389" s="40"/>
      <c r="G389" s="41"/>
      <c r="H389" s="41"/>
      <c r="I389" s="41"/>
      <c r="J389" s="34"/>
      <c r="K389" s="14"/>
      <c r="L389" s="17"/>
      <c r="M389" s="14"/>
      <c r="N389" s="14"/>
      <c r="O389" s="14"/>
      <c r="P389" s="14"/>
      <c r="Q389" s="37">
        <v>10295850969</v>
      </c>
      <c r="R389" s="14"/>
      <c r="S389" s="31" t="s">
        <v>721</v>
      </c>
      <c r="T389" s="52">
        <v>16420.5</v>
      </c>
      <c r="U389" s="67">
        <v>43831</v>
      </c>
      <c r="V389" s="67">
        <v>44196</v>
      </c>
      <c r="W389" s="50">
        <v>0</v>
      </c>
      <c r="X389" s="14"/>
      <c r="Y389" s="14"/>
    </row>
    <row r="390" spans="1:25" s="14" customFormat="1" ht="60">
      <c r="A390" s="14" t="s">
        <v>1149</v>
      </c>
      <c r="B390" s="29">
        <v>80204250585</v>
      </c>
      <c r="C390" s="16" t="s">
        <v>422</v>
      </c>
      <c r="D390" s="17" t="s">
        <v>1150</v>
      </c>
      <c r="E390" s="16" t="s">
        <v>39</v>
      </c>
      <c r="F390" s="40"/>
      <c r="G390" s="41"/>
      <c r="H390" s="41"/>
      <c r="I390" s="41"/>
      <c r="J390" s="34"/>
      <c r="L390" s="17"/>
      <c r="Q390" s="37">
        <v>10295850969</v>
      </c>
      <c r="S390" s="31" t="s">
        <v>721</v>
      </c>
      <c r="T390" s="52">
        <v>31368</v>
      </c>
      <c r="U390" s="67">
        <v>43831</v>
      </c>
      <c r="V390" s="67">
        <v>44196</v>
      </c>
      <c r="W390" s="50">
        <v>0</v>
      </c>
    </row>
    <row r="391" spans="1:25" s="1" customFormat="1" ht="45">
      <c r="A391" s="19" t="s">
        <v>1151</v>
      </c>
      <c r="B391" s="29">
        <v>80204250585</v>
      </c>
      <c r="C391" s="16" t="s">
        <v>422</v>
      </c>
      <c r="D391" s="17" t="s">
        <v>1152</v>
      </c>
      <c r="E391" s="16" t="s">
        <v>39</v>
      </c>
      <c r="F391" s="40"/>
      <c r="G391" s="41"/>
      <c r="H391" s="41"/>
      <c r="I391" s="41"/>
      <c r="J391" s="34"/>
      <c r="K391" s="14"/>
      <c r="L391" s="17"/>
      <c r="M391" s="14"/>
      <c r="N391" s="14"/>
      <c r="O391" s="14"/>
      <c r="P391" s="14"/>
      <c r="Q391" s="37">
        <v>11139860156</v>
      </c>
      <c r="R391" s="14"/>
      <c r="S391" s="31" t="s">
        <v>728</v>
      </c>
      <c r="T391" s="52">
        <v>41800</v>
      </c>
      <c r="U391" s="67">
        <v>43831</v>
      </c>
      <c r="V391" s="67">
        <v>44196</v>
      </c>
      <c r="W391" s="50">
        <v>50996.5</v>
      </c>
      <c r="X391" s="14"/>
      <c r="Y391" s="14"/>
    </row>
    <row r="392" spans="1:25" s="14" customFormat="1" ht="45">
      <c r="A392" s="19" t="s">
        <v>1202</v>
      </c>
      <c r="B392" s="29">
        <v>80204250585</v>
      </c>
      <c r="C392" s="16" t="s">
        <v>422</v>
      </c>
      <c r="D392" s="17" t="s">
        <v>1153</v>
      </c>
      <c r="E392" s="16" t="s">
        <v>39</v>
      </c>
      <c r="F392" s="40"/>
      <c r="G392" s="41"/>
      <c r="H392" s="41"/>
      <c r="I392" s="41"/>
      <c r="J392" s="34"/>
      <c r="L392" s="17"/>
      <c r="Q392" s="37" t="s">
        <v>370</v>
      </c>
      <c r="S392" s="36" t="s">
        <v>371</v>
      </c>
      <c r="T392" s="52">
        <v>65000</v>
      </c>
      <c r="U392" s="67">
        <v>43831</v>
      </c>
      <c r="V392" s="67">
        <v>44196</v>
      </c>
      <c r="W392" s="50">
        <v>0</v>
      </c>
    </row>
    <row r="393" spans="1:25" s="1" customFormat="1" ht="60">
      <c r="A393" s="19" t="s">
        <v>1154</v>
      </c>
      <c r="B393" s="29">
        <v>80204250585</v>
      </c>
      <c r="C393" s="16" t="s">
        <v>422</v>
      </c>
      <c r="D393" s="17" t="s">
        <v>1155</v>
      </c>
      <c r="E393" s="16" t="s">
        <v>39</v>
      </c>
      <c r="F393" s="40"/>
      <c r="G393" s="41"/>
      <c r="H393" s="41"/>
      <c r="I393" s="41"/>
      <c r="J393" s="34"/>
      <c r="K393" s="14"/>
      <c r="L393" s="17"/>
      <c r="M393" s="14"/>
      <c r="N393" s="14"/>
      <c r="O393" s="14"/>
      <c r="P393" s="14"/>
      <c r="Q393" s="37" t="s">
        <v>383</v>
      </c>
      <c r="R393" s="14"/>
      <c r="S393" s="31" t="s">
        <v>1156</v>
      </c>
      <c r="T393" s="52">
        <v>18000</v>
      </c>
      <c r="U393" s="67">
        <v>43831</v>
      </c>
      <c r="V393" s="67">
        <v>44196</v>
      </c>
      <c r="W393" s="50">
        <v>0</v>
      </c>
      <c r="X393" s="14"/>
      <c r="Y393" s="14"/>
    </row>
    <row r="394" spans="1:25" s="1" customFormat="1" ht="60">
      <c r="A394" s="19" t="s">
        <v>1157</v>
      </c>
      <c r="B394" s="29">
        <v>80204250585</v>
      </c>
      <c r="C394" s="16" t="s">
        <v>422</v>
      </c>
      <c r="D394" s="17" t="s">
        <v>1158</v>
      </c>
      <c r="E394" s="16" t="s">
        <v>51</v>
      </c>
      <c r="F394" s="40"/>
      <c r="G394" s="41"/>
      <c r="H394" s="41"/>
      <c r="I394" s="41"/>
      <c r="J394" s="34"/>
      <c r="K394" s="14"/>
      <c r="L394" s="17"/>
      <c r="M394" s="14"/>
      <c r="N394" s="14"/>
      <c r="O394" s="14"/>
      <c r="P394" s="14"/>
      <c r="Q394" s="37" t="s">
        <v>789</v>
      </c>
      <c r="R394" s="14"/>
      <c r="S394" s="29" t="s">
        <v>491</v>
      </c>
      <c r="T394" s="52">
        <v>31811.25</v>
      </c>
      <c r="U394" s="67">
        <v>43831</v>
      </c>
      <c r="V394" s="67">
        <v>44196</v>
      </c>
      <c r="W394" s="50">
        <v>0</v>
      </c>
      <c r="X394" s="14"/>
      <c r="Y394" s="14"/>
    </row>
    <row r="395" spans="1:25" s="1" customFormat="1" ht="120">
      <c r="A395" s="19">
        <v>8054639260</v>
      </c>
      <c r="B395" s="29">
        <v>80204250585</v>
      </c>
      <c r="C395" s="16" t="s">
        <v>422</v>
      </c>
      <c r="D395" s="17" t="s">
        <v>1159</v>
      </c>
      <c r="E395" s="16" t="s">
        <v>58</v>
      </c>
      <c r="F395" s="40"/>
      <c r="G395" s="41"/>
      <c r="H395" s="41"/>
      <c r="I395" s="41"/>
      <c r="J395" s="34">
        <v>967720285</v>
      </c>
      <c r="K395" s="14"/>
      <c r="L395" s="17" t="s">
        <v>1160</v>
      </c>
      <c r="M395" s="14"/>
      <c r="N395" s="14"/>
      <c r="O395" s="14"/>
      <c r="P395" s="14"/>
      <c r="Q395" s="37" t="s">
        <v>1278</v>
      </c>
      <c r="R395" s="14"/>
      <c r="S395" s="31" t="s">
        <v>1160</v>
      </c>
      <c r="T395" s="52">
        <v>159500</v>
      </c>
      <c r="U395" s="67">
        <v>43831</v>
      </c>
      <c r="V395" s="67">
        <v>44561</v>
      </c>
      <c r="W395" s="50">
        <v>0</v>
      </c>
      <c r="X395" s="14"/>
      <c r="Y395" s="14"/>
    </row>
    <row r="396" spans="1:25" s="1" customFormat="1" ht="60">
      <c r="A396" s="19" t="s">
        <v>1161</v>
      </c>
      <c r="B396" s="29">
        <v>80204250585</v>
      </c>
      <c r="C396" s="16" t="s">
        <v>422</v>
      </c>
      <c r="D396" s="17" t="s">
        <v>1162</v>
      </c>
      <c r="E396" s="16" t="s">
        <v>58</v>
      </c>
      <c r="F396" s="40"/>
      <c r="G396" s="41"/>
      <c r="H396" s="41"/>
      <c r="I396" s="41"/>
      <c r="J396" s="34" t="s">
        <v>1163</v>
      </c>
      <c r="K396" s="14"/>
      <c r="L396" s="17" t="s">
        <v>1164</v>
      </c>
      <c r="M396" s="14"/>
      <c r="N396" s="14"/>
      <c r="O396" s="14"/>
      <c r="P396" s="14"/>
      <c r="Q396" s="37">
        <v>11673301005</v>
      </c>
      <c r="R396" s="14"/>
      <c r="S396" s="31" t="s">
        <v>244</v>
      </c>
      <c r="T396" s="52">
        <v>180000</v>
      </c>
      <c r="U396" s="67">
        <v>43831</v>
      </c>
      <c r="V396" s="67">
        <v>44196</v>
      </c>
      <c r="W396" s="50">
        <v>0</v>
      </c>
      <c r="X396" s="14"/>
      <c r="Y396" s="14"/>
    </row>
    <row r="397" spans="1:25" s="1" customFormat="1" ht="90">
      <c r="A397" s="19" t="s">
        <v>1165</v>
      </c>
      <c r="B397" s="29">
        <v>80204250585</v>
      </c>
      <c r="C397" s="16" t="s">
        <v>422</v>
      </c>
      <c r="D397" s="17" t="s">
        <v>1166</v>
      </c>
      <c r="E397" s="16" t="s">
        <v>48</v>
      </c>
      <c r="F397" s="40"/>
      <c r="G397" s="41"/>
      <c r="H397" s="41"/>
      <c r="I397" s="41"/>
      <c r="J397" s="34"/>
      <c r="K397" s="14"/>
      <c r="L397" s="17"/>
      <c r="M397" s="14"/>
      <c r="N397" s="14"/>
      <c r="O397" s="14"/>
      <c r="P397" s="14"/>
      <c r="Q397" s="37" t="s">
        <v>442</v>
      </c>
      <c r="R397" s="14"/>
      <c r="S397" s="31" t="s">
        <v>443</v>
      </c>
      <c r="T397" s="52">
        <v>94000</v>
      </c>
      <c r="U397" s="67">
        <v>43831</v>
      </c>
      <c r="V397" s="67">
        <v>44196</v>
      </c>
      <c r="W397" s="50">
        <v>0</v>
      </c>
      <c r="X397" s="14"/>
      <c r="Y397" s="14"/>
    </row>
    <row r="398" spans="1:25" s="1" customFormat="1" ht="45">
      <c r="A398" s="19" t="s">
        <v>1167</v>
      </c>
      <c r="B398" s="29">
        <v>80204250585</v>
      </c>
      <c r="C398" s="16" t="s">
        <v>422</v>
      </c>
      <c r="D398" s="17" t="s">
        <v>1168</v>
      </c>
      <c r="E398" s="16" t="s">
        <v>48</v>
      </c>
      <c r="F398" s="40"/>
      <c r="G398" s="41"/>
      <c r="H398" s="41"/>
      <c r="I398" s="41"/>
      <c r="J398" s="34"/>
      <c r="K398" s="14"/>
      <c r="L398" s="17"/>
      <c r="M398" s="14"/>
      <c r="N398" s="14"/>
      <c r="O398" s="14"/>
      <c r="P398" s="14"/>
      <c r="Q398" s="37"/>
      <c r="R398" s="14"/>
      <c r="S398" s="31" t="s">
        <v>1169</v>
      </c>
      <c r="T398" s="52">
        <v>10000</v>
      </c>
      <c r="U398" s="67">
        <v>43831</v>
      </c>
      <c r="V398" s="67">
        <v>44196</v>
      </c>
      <c r="W398" s="50">
        <v>0</v>
      </c>
      <c r="X398" s="14"/>
      <c r="Y398" s="14"/>
    </row>
    <row r="399" spans="1:25" s="1" customFormat="1" ht="75">
      <c r="A399" s="19" t="s">
        <v>1170</v>
      </c>
      <c r="B399" s="29">
        <v>80204250585</v>
      </c>
      <c r="C399" s="16" t="s">
        <v>422</v>
      </c>
      <c r="D399" s="17" t="s">
        <v>1171</v>
      </c>
      <c r="E399" s="16" t="s">
        <v>48</v>
      </c>
      <c r="F399" s="40"/>
      <c r="G399" s="41"/>
      <c r="H399" s="41"/>
      <c r="I399" s="41"/>
      <c r="J399" s="34" t="s">
        <v>1279</v>
      </c>
      <c r="K399" s="14"/>
      <c r="L399" s="17" t="s">
        <v>1172</v>
      </c>
      <c r="M399" s="14"/>
      <c r="N399" s="14"/>
      <c r="O399" s="14"/>
      <c r="P399" s="14"/>
      <c r="Q399" s="37" t="s">
        <v>264</v>
      </c>
      <c r="R399" s="14"/>
      <c r="S399" s="36" t="s">
        <v>265</v>
      </c>
      <c r="T399" s="52">
        <v>88110</v>
      </c>
      <c r="U399" s="67">
        <v>43831</v>
      </c>
      <c r="V399" s="67">
        <v>44561</v>
      </c>
      <c r="W399" s="50">
        <v>0</v>
      </c>
      <c r="X399" s="14"/>
      <c r="Y399" s="14"/>
    </row>
    <row r="400" spans="1:25" s="1" customFormat="1" ht="45">
      <c r="A400" s="19" t="s">
        <v>1173</v>
      </c>
      <c r="B400" s="29">
        <v>80204250585</v>
      </c>
      <c r="C400" s="16" t="s">
        <v>422</v>
      </c>
      <c r="D400" s="17" t="s">
        <v>1174</v>
      </c>
      <c r="E400" s="16" t="s">
        <v>48</v>
      </c>
      <c r="F400" s="40"/>
      <c r="G400" s="41"/>
      <c r="H400" s="41"/>
      <c r="I400" s="41"/>
      <c r="J400" s="34"/>
      <c r="K400" s="14"/>
      <c r="L400" s="17"/>
      <c r="M400" s="14"/>
      <c r="N400" s="14"/>
      <c r="O400" s="14"/>
      <c r="P400" s="14"/>
      <c r="Q400" s="37"/>
      <c r="R400" s="14"/>
      <c r="S400" s="31" t="s">
        <v>1169</v>
      </c>
      <c r="T400" s="52">
        <v>5000</v>
      </c>
      <c r="U400" s="67">
        <v>43831</v>
      </c>
      <c r="V400" s="67">
        <v>44196</v>
      </c>
      <c r="W400" s="50">
        <v>0</v>
      </c>
      <c r="X400" s="14"/>
      <c r="Y400" s="14"/>
    </row>
    <row r="401" spans="1:25" s="1" customFormat="1" ht="75">
      <c r="A401" s="19" t="s">
        <v>1175</v>
      </c>
      <c r="B401" s="29">
        <v>80204250585</v>
      </c>
      <c r="C401" s="16" t="s">
        <v>422</v>
      </c>
      <c r="D401" s="17" t="s">
        <v>1176</v>
      </c>
      <c r="E401" s="16" t="s">
        <v>39</v>
      </c>
      <c r="F401" s="40"/>
      <c r="G401" s="41"/>
      <c r="H401" s="41"/>
      <c r="I401" s="41"/>
      <c r="J401" s="34" t="s">
        <v>181</v>
      </c>
      <c r="K401" s="14"/>
      <c r="L401" s="16" t="s">
        <v>406</v>
      </c>
      <c r="M401" s="14"/>
      <c r="N401" s="14"/>
      <c r="O401" s="14"/>
      <c r="P401" s="14"/>
      <c r="Q401" s="34" t="s">
        <v>181</v>
      </c>
      <c r="R401" s="14"/>
      <c r="S401" s="16" t="s">
        <v>406</v>
      </c>
      <c r="T401" s="52">
        <v>227615.44</v>
      </c>
      <c r="U401" s="67">
        <v>43831</v>
      </c>
      <c r="V401" s="67">
        <v>44196</v>
      </c>
      <c r="W401" s="50">
        <v>0</v>
      </c>
      <c r="X401" s="14"/>
      <c r="Y401" s="14"/>
    </row>
    <row r="402" spans="1:25" s="1" customFormat="1" ht="60">
      <c r="A402" s="19" t="s">
        <v>1177</v>
      </c>
      <c r="B402" s="29">
        <v>80204250585</v>
      </c>
      <c r="C402" s="16" t="s">
        <v>422</v>
      </c>
      <c r="D402" s="17" t="s">
        <v>1178</v>
      </c>
      <c r="E402" s="16" t="s">
        <v>48</v>
      </c>
      <c r="F402" s="40"/>
      <c r="G402" s="41"/>
      <c r="H402" s="41"/>
      <c r="I402" s="41"/>
      <c r="J402" s="34"/>
      <c r="K402" s="14"/>
      <c r="L402" s="17"/>
      <c r="M402" s="14"/>
      <c r="N402" s="14"/>
      <c r="O402" s="14"/>
      <c r="P402" s="14"/>
      <c r="Q402" s="37" t="s">
        <v>217</v>
      </c>
      <c r="R402" s="14"/>
      <c r="S402" s="36" t="s">
        <v>218</v>
      </c>
      <c r="T402" s="52">
        <v>2208</v>
      </c>
      <c r="U402" s="67">
        <v>43831</v>
      </c>
      <c r="V402" s="67">
        <v>43921</v>
      </c>
      <c r="W402" s="50">
        <v>2208</v>
      </c>
      <c r="X402" s="14"/>
      <c r="Y402" s="14"/>
    </row>
    <row r="403" spans="1:25" s="1" customFormat="1" ht="60">
      <c r="A403" s="14" t="s">
        <v>1179</v>
      </c>
      <c r="B403" s="29">
        <v>80204250585</v>
      </c>
      <c r="C403" s="16" t="s">
        <v>422</v>
      </c>
      <c r="D403" s="17" t="s">
        <v>1180</v>
      </c>
      <c r="E403" s="16" t="s">
        <v>39</v>
      </c>
      <c r="F403" s="40"/>
      <c r="G403" s="41"/>
      <c r="H403" s="41"/>
      <c r="I403" s="41"/>
      <c r="J403" s="34"/>
      <c r="K403" s="14"/>
      <c r="L403" s="17"/>
      <c r="M403" s="14"/>
      <c r="N403" s="14"/>
      <c r="O403" s="14"/>
      <c r="P403" s="14"/>
      <c r="Q403" s="37"/>
      <c r="R403" s="14"/>
      <c r="S403" s="31" t="s">
        <v>731</v>
      </c>
      <c r="T403" s="52">
        <v>5500</v>
      </c>
      <c r="U403" s="67">
        <v>43831</v>
      </c>
      <c r="V403" s="67">
        <v>44196</v>
      </c>
      <c r="W403" s="50">
        <v>0</v>
      </c>
      <c r="X403" s="14"/>
      <c r="Y403" s="14"/>
    </row>
    <row r="404" spans="1:25" s="1" customFormat="1" ht="30">
      <c r="A404" s="14" t="s">
        <v>1181</v>
      </c>
      <c r="B404" s="29">
        <v>80204250585</v>
      </c>
      <c r="C404" s="16" t="s">
        <v>422</v>
      </c>
      <c r="D404" s="17" t="s">
        <v>1182</v>
      </c>
      <c r="E404" s="16" t="s">
        <v>48</v>
      </c>
      <c r="F404" s="40"/>
      <c r="G404" s="41"/>
      <c r="H404" s="41"/>
      <c r="I404" s="41"/>
      <c r="J404" s="34"/>
      <c r="K404" s="14"/>
      <c r="L404" s="30"/>
      <c r="M404" s="14"/>
      <c r="N404" s="14"/>
      <c r="O404" s="14"/>
      <c r="P404" s="14"/>
      <c r="Q404" s="37" t="s">
        <v>238</v>
      </c>
      <c r="R404" s="14"/>
      <c r="S404" s="29" t="s">
        <v>806</v>
      </c>
      <c r="T404" s="52">
        <v>2000</v>
      </c>
      <c r="U404" s="67">
        <v>43788</v>
      </c>
      <c r="V404" s="67">
        <v>43788</v>
      </c>
      <c r="W404" s="50">
        <v>2000</v>
      </c>
      <c r="X404" s="14"/>
      <c r="Y404" s="14"/>
    </row>
    <row r="405" spans="1:25" s="1" customFormat="1" ht="45">
      <c r="A405" s="14" t="s">
        <v>1183</v>
      </c>
      <c r="B405" s="29">
        <v>80204250585</v>
      </c>
      <c r="C405" s="16" t="s">
        <v>422</v>
      </c>
      <c r="D405" s="17" t="s">
        <v>1184</v>
      </c>
      <c r="E405" s="16" t="s">
        <v>39</v>
      </c>
      <c r="F405" s="40"/>
      <c r="G405" s="41"/>
      <c r="H405" s="41"/>
      <c r="I405" s="41"/>
      <c r="J405" s="61"/>
      <c r="K405" s="14"/>
      <c r="L405" s="30"/>
      <c r="M405" s="14"/>
      <c r="N405" s="14"/>
      <c r="O405" s="14"/>
      <c r="P405" s="14"/>
      <c r="Q405" s="37"/>
      <c r="R405" s="14"/>
      <c r="S405" s="31" t="s">
        <v>113</v>
      </c>
      <c r="T405" s="52">
        <v>130272.07</v>
      </c>
      <c r="U405" s="67">
        <v>43861</v>
      </c>
      <c r="V405" s="67">
        <v>44612</v>
      </c>
      <c r="W405" s="50">
        <v>0</v>
      </c>
      <c r="X405" s="14"/>
      <c r="Y405" s="14"/>
    </row>
    <row r="406" spans="1:25" s="14" customFormat="1" ht="120">
      <c r="A406" s="19">
        <v>8091051282</v>
      </c>
      <c r="B406" s="29">
        <v>80204250585</v>
      </c>
      <c r="C406" s="16" t="s">
        <v>422</v>
      </c>
      <c r="D406" s="17" t="s">
        <v>1185</v>
      </c>
      <c r="E406" s="16" t="s">
        <v>58</v>
      </c>
      <c r="F406" s="40"/>
      <c r="G406" s="41"/>
      <c r="H406" s="41"/>
      <c r="I406" s="41"/>
      <c r="J406" s="61" t="s">
        <v>1280</v>
      </c>
      <c r="L406" s="30" t="s">
        <v>1186</v>
      </c>
      <c r="Q406" s="37" t="s">
        <v>1304</v>
      </c>
      <c r="S406" s="31" t="s">
        <v>1443</v>
      </c>
      <c r="T406" s="68">
        <v>15684.34</v>
      </c>
      <c r="U406" s="67">
        <v>43878</v>
      </c>
      <c r="V406" s="67">
        <v>43878</v>
      </c>
      <c r="W406" s="50">
        <v>0</v>
      </c>
    </row>
    <row r="407" spans="1:25" s="14" customFormat="1" ht="90">
      <c r="A407" s="19" t="s">
        <v>1396</v>
      </c>
      <c r="B407" s="29"/>
      <c r="C407" s="16"/>
      <c r="D407" s="17" t="s">
        <v>1450</v>
      </c>
      <c r="E407" s="16" t="s">
        <v>58</v>
      </c>
      <c r="F407" s="40"/>
      <c r="G407" s="41"/>
      <c r="H407" s="41"/>
      <c r="I407" s="41"/>
      <c r="J407" s="61"/>
      <c r="L407" s="30"/>
      <c r="Q407" s="37" t="s">
        <v>1304</v>
      </c>
      <c r="S407" s="31" t="s">
        <v>1443</v>
      </c>
      <c r="T407" s="68">
        <v>5798.82</v>
      </c>
      <c r="U407" s="67">
        <v>43889</v>
      </c>
      <c r="V407" s="67">
        <v>43889</v>
      </c>
      <c r="W407" s="50">
        <v>0</v>
      </c>
    </row>
    <row r="408" spans="1:25" s="14" customFormat="1" ht="180">
      <c r="A408" s="14" t="s">
        <v>1187</v>
      </c>
      <c r="B408" s="29">
        <v>80204250585</v>
      </c>
      <c r="C408" s="16" t="s">
        <v>422</v>
      </c>
      <c r="D408" s="17" t="s">
        <v>1188</v>
      </c>
      <c r="E408" s="16" t="s">
        <v>58</v>
      </c>
      <c r="F408" s="40"/>
      <c r="G408" s="41"/>
      <c r="H408" s="41"/>
      <c r="I408" s="41"/>
      <c r="J408" s="34" t="s">
        <v>1445</v>
      </c>
      <c r="L408" s="17" t="s">
        <v>1446</v>
      </c>
      <c r="Q408" s="37" t="s">
        <v>1447</v>
      </c>
      <c r="S408" s="36" t="s">
        <v>1444</v>
      </c>
      <c r="T408" s="50">
        <v>35457.99</v>
      </c>
      <c r="U408" s="67"/>
      <c r="V408" s="67"/>
      <c r="W408" s="50">
        <v>0</v>
      </c>
    </row>
    <row r="409" spans="1:25" s="14" customFormat="1" ht="120">
      <c r="A409" s="14" t="s">
        <v>1449</v>
      </c>
      <c r="B409" s="29"/>
      <c r="C409" s="16"/>
      <c r="D409" s="17" t="s">
        <v>1451</v>
      </c>
      <c r="E409" s="16" t="s">
        <v>58</v>
      </c>
      <c r="F409" s="40"/>
      <c r="G409" s="41"/>
      <c r="H409" s="41"/>
      <c r="I409" s="41"/>
      <c r="J409" s="34"/>
      <c r="L409" s="17"/>
      <c r="Q409" s="37" t="s">
        <v>1447</v>
      </c>
      <c r="S409" s="36" t="s">
        <v>1444</v>
      </c>
      <c r="T409" s="50">
        <v>15600.92</v>
      </c>
      <c r="U409" s="67"/>
      <c r="V409" s="67"/>
      <c r="W409" s="50">
        <v>0</v>
      </c>
    </row>
    <row r="410" spans="1:25" s="14" customFormat="1" ht="75">
      <c r="A410" s="14" t="s">
        <v>1284</v>
      </c>
      <c r="B410" s="29">
        <v>80204250585</v>
      </c>
      <c r="C410" s="16" t="s">
        <v>422</v>
      </c>
      <c r="D410" s="16" t="s">
        <v>1295</v>
      </c>
      <c r="E410" s="16" t="s">
        <v>48</v>
      </c>
      <c r="F410" s="15"/>
      <c r="G410" s="15"/>
      <c r="H410" s="15"/>
      <c r="I410" s="15"/>
      <c r="J410" s="37"/>
      <c r="K410" s="15"/>
      <c r="L410" s="15"/>
      <c r="M410" s="15"/>
      <c r="N410" s="15"/>
      <c r="O410" s="15"/>
      <c r="P410" s="15"/>
      <c r="Q410" s="37" t="s">
        <v>1304</v>
      </c>
      <c r="R410" s="15"/>
      <c r="S410" s="29" t="s">
        <v>1303</v>
      </c>
      <c r="T410" s="50">
        <v>4455</v>
      </c>
      <c r="U410" s="32">
        <v>43920</v>
      </c>
      <c r="V410" s="32">
        <v>43920</v>
      </c>
      <c r="W410" s="50"/>
    </row>
    <row r="411" spans="1:25" s="14" customFormat="1" ht="75">
      <c r="A411" s="14" t="s">
        <v>1285</v>
      </c>
      <c r="B411" s="29">
        <v>80204250585</v>
      </c>
      <c r="C411" s="16" t="s">
        <v>422</v>
      </c>
      <c r="D411" s="16" t="s">
        <v>1296</v>
      </c>
      <c r="E411" s="16" t="s">
        <v>48</v>
      </c>
      <c r="F411" s="15"/>
      <c r="G411" s="15"/>
      <c r="H411" s="15"/>
      <c r="I411" s="15"/>
      <c r="J411" s="37"/>
      <c r="K411" s="15"/>
      <c r="L411" s="15"/>
      <c r="M411" s="15"/>
      <c r="N411" s="15"/>
      <c r="O411" s="15"/>
      <c r="P411" s="15"/>
      <c r="Q411" s="37" t="s">
        <v>1306</v>
      </c>
      <c r="R411" s="15"/>
      <c r="S411" s="29" t="s">
        <v>1305</v>
      </c>
      <c r="T411" s="50">
        <v>2580.66</v>
      </c>
      <c r="U411" s="32">
        <v>43905</v>
      </c>
      <c r="V411" s="32">
        <v>43905</v>
      </c>
      <c r="W411" s="50">
        <v>2580.66</v>
      </c>
    </row>
    <row r="412" spans="1:25" s="14" customFormat="1" ht="60">
      <c r="A412" s="15" t="s">
        <v>1286</v>
      </c>
      <c r="B412" s="93" t="s">
        <v>98</v>
      </c>
      <c r="C412" s="93" t="s">
        <v>84</v>
      </c>
      <c r="D412" s="16" t="s">
        <v>1318</v>
      </c>
      <c r="E412" s="16" t="s">
        <v>48</v>
      </c>
      <c r="F412" s="15"/>
      <c r="G412" s="15"/>
      <c r="H412" s="15"/>
      <c r="I412" s="15"/>
      <c r="J412" s="34" t="s">
        <v>1319</v>
      </c>
      <c r="K412" s="15"/>
      <c r="L412" s="34" t="s">
        <v>1320</v>
      </c>
      <c r="M412" s="15"/>
      <c r="N412" s="15"/>
      <c r="O412" s="15"/>
      <c r="P412" s="15"/>
      <c r="Q412" s="37" t="s">
        <v>1319</v>
      </c>
      <c r="R412" s="15"/>
      <c r="S412" s="29" t="s">
        <v>1320</v>
      </c>
      <c r="T412" s="50">
        <v>2100</v>
      </c>
      <c r="U412" s="67">
        <v>43893</v>
      </c>
      <c r="V412" s="67">
        <v>43900</v>
      </c>
      <c r="W412" s="50">
        <v>2100</v>
      </c>
    </row>
    <row r="413" spans="1:25" s="14" customFormat="1" ht="30">
      <c r="A413" s="14" t="s">
        <v>1287</v>
      </c>
      <c r="B413" s="29">
        <v>80204250585</v>
      </c>
      <c r="C413" s="16" t="s">
        <v>422</v>
      </c>
      <c r="D413" s="16" t="s">
        <v>1297</v>
      </c>
      <c r="E413" s="16" t="s">
        <v>48</v>
      </c>
      <c r="F413" s="15"/>
      <c r="G413" s="15"/>
      <c r="H413" s="15"/>
      <c r="I413" s="15"/>
      <c r="J413" s="37"/>
      <c r="K413" s="15"/>
      <c r="L413" s="15"/>
      <c r="M413" s="15"/>
      <c r="N413" s="15"/>
      <c r="O413" s="15"/>
      <c r="P413" s="15"/>
      <c r="Q413" s="56" t="s">
        <v>1267</v>
      </c>
      <c r="R413" s="15"/>
      <c r="S413" s="16" t="s">
        <v>1307</v>
      </c>
      <c r="T413" s="50">
        <v>5689</v>
      </c>
      <c r="U413" s="67"/>
      <c r="V413" s="67"/>
      <c r="W413" s="50"/>
    </row>
    <row r="414" spans="1:25" s="14" customFormat="1" ht="60">
      <c r="A414" s="14" t="s">
        <v>1288</v>
      </c>
      <c r="B414" s="29">
        <v>80204250585</v>
      </c>
      <c r="C414" s="16" t="s">
        <v>422</v>
      </c>
      <c r="D414" s="16" t="s">
        <v>1298</v>
      </c>
      <c r="E414" s="16" t="s">
        <v>48</v>
      </c>
      <c r="F414" s="15"/>
      <c r="G414" s="15"/>
      <c r="H414" s="15"/>
      <c r="I414" s="15"/>
      <c r="J414" s="37"/>
      <c r="K414" s="15"/>
      <c r="L414" s="15"/>
      <c r="M414" s="15"/>
      <c r="N414" s="15"/>
      <c r="O414" s="15"/>
      <c r="P414" s="15"/>
      <c r="Q414" s="56" t="s">
        <v>892</v>
      </c>
      <c r="R414" s="15"/>
      <c r="S414" s="29" t="s">
        <v>893</v>
      </c>
      <c r="T414" s="50">
        <v>3200</v>
      </c>
      <c r="U414" s="67">
        <v>43875</v>
      </c>
      <c r="V414" s="67">
        <v>43875</v>
      </c>
      <c r="W414" s="50">
        <v>3200</v>
      </c>
    </row>
    <row r="415" spans="1:25" s="14" customFormat="1" ht="60">
      <c r="A415" s="14" t="s">
        <v>1289</v>
      </c>
      <c r="B415" s="29">
        <v>80204250585</v>
      </c>
      <c r="C415" s="16" t="s">
        <v>422</v>
      </c>
      <c r="D415" s="16" t="s">
        <v>1448</v>
      </c>
      <c r="E415" s="16" t="s">
        <v>48</v>
      </c>
      <c r="F415" s="15"/>
      <c r="G415" s="15"/>
      <c r="H415" s="15"/>
      <c r="I415" s="15"/>
      <c r="J415" s="37"/>
      <c r="K415" s="15"/>
      <c r="L415" s="15"/>
      <c r="M415" s="15"/>
      <c r="N415" s="15"/>
      <c r="O415" s="15"/>
      <c r="P415" s="15"/>
      <c r="Q415" s="37" t="s">
        <v>1310</v>
      </c>
      <c r="R415" s="15"/>
      <c r="S415" s="16" t="s">
        <v>1309</v>
      </c>
      <c r="T415" s="50">
        <v>2650</v>
      </c>
      <c r="U415" s="67"/>
      <c r="V415" s="67"/>
      <c r="W415" s="50">
        <v>0</v>
      </c>
    </row>
    <row r="416" spans="1:25" s="14" customFormat="1" ht="45">
      <c r="A416" s="14" t="s">
        <v>1290</v>
      </c>
      <c r="B416" s="29">
        <v>80204250585</v>
      </c>
      <c r="C416" s="16" t="s">
        <v>422</v>
      </c>
      <c r="D416" s="16" t="s">
        <v>1299</v>
      </c>
      <c r="E416" s="16" t="s">
        <v>48</v>
      </c>
      <c r="F416" s="15"/>
      <c r="G416" s="15"/>
      <c r="H416" s="15"/>
      <c r="I416" s="15"/>
      <c r="J416" s="37"/>
      <c r="K416" s="15"/>
      <c r="L416" s="15"/>
      <c r="M416" s="15"/>
      <c r="N416" s="15"/>
      <c r="O416" s="15"/>
      <c r="P416" s="15"/>
      <c r="Q416" s="56" t="s">
        <v>1269</v>
      </c>
      <c r="R416" s="15"/>
      <c r="S416" s="15" t="s">
        <v>1308</v>
      </c>
      <c r="T416" s="50">
        <v>2790</v>
      </c>
      <c r="U416" s="67"/>
      <c r="V416" s="67"/>
      <c r="W416" s="50">
        <v>0</v>
      </c>
    </row>
    <row r="417" spans="1:24" s="14" customFormat="1" ht="45">
      <c r="A417" s="14" t="s">
        <v>1291</v>
      </c>
      <c r="B417" s="29">
        <v>80204250585</v>
      </c>
      <c r="C417" s="16" t="s">
        <v>422</v>
      </c>
      <c r="D417" s="16" t="s">
        <v>1300</v>
      </c>
      <c r="E417" s="16" t="s">
        <v>48</v>
      </c>
      <c r="F417" s="15"/>
      <c r="G417" s="15"/>
      <c r="H417" s="15"/>
      <c r="I417" s="15"/>
      <c r="J417" s="37"/>
      <c r="K417" s="15"/>
      <c r="L417" s="15"/>
      <c r="M417" s="15"/>
      <c r="N417" s="15"/>
      <c r="O417" s="15"/>
      <c r="P417" s="15"/>
      <c r="Q417" s="56" t="s">
        <v>1306</v>
      </c>
      <c r="R417" s="15"/>
      <c r="S417" s="29" t="s">
        <v>1305</v>
      </c>
      <c r="T417" s="50">
        <v>2250.11</v>
      </c>
      <c r="U417" s="67">
        <v>43876</v>
      </c>
      <c r="V417" s="67">
        <v>43876</v>
      </c>
      <c r="W417" s="50">
        <v>2250.11</v>
      </c>
    </row>
    <row r="418" spans="1:24" s="14" customFormat="1" ht="165">
      <c r="A418" s="15" t="s">
        <v>1292</v>
      </c>
      <c r="B418" s="93" t="s">
        <v>98</v>
      </c>
      <c r="C418" s="93" t="s">
        <v>84</v>
      </c>
      <c r="D418" s="16" t="s">
        <v>1315</v>
      </c>
      <c r="E418" s="16" t="s">
        <v>51</v>
      </c>
      <c r="F418" s="15"/>
      <c r="G418" s="15"/>
      <c r="H418" s="15"/>
      <c r="I418" s="15"/>
      <c r="J418" s="37" t="s">
        <v>1316</v>
      </c>
      <c r="K418" s="15"/>
      <c r="L418" s="15" t="s">
        <v>1317</v>
      </c>
      <c r="M418" s="15"/>
      <c r="N418" s="15"/>
      <c r="O418" s="15"/>
      <c r="P418" s="15"/>
      <c r="Q418" s="37" t="s">
        <v>1316</v>
      </c>
      <c r="R418" s="15"/>
      <c r="S418" s="29" t="s">
        <v>1317</v>
      </c>
      <c r="T418" s="50">
        <v>11148.96</v>
      </c>
      <c r="U418" s="67">
        <v>43961</v>
      </c>
      <c r="V418" s="67">
        <v>45421</v>
      </c>
      <c r="W418" s="50">
        <v>0</v>
      </c>
    </row>
    <row r="419" spans="1:24" s="14" customFormat="1" ht="75">
      <c r="A419" s="14" t="s">
        <v>1293</v>
      </c>
      <c r="B419" s="29">
        <v>80204250585</v>
      </c>
      <c r="C419" s="16" t="s">
        <v>422</v>
      </c>
      <c r="D419" s="16" t="s">
        <v>1301</v>
      </c>
      <c r="E419" s="16" t="s">
        <v>48</v>
      </c>
      <c r="F419" s="15"/>
      <c r="G419" s="15"/>
      <c r="H419" s="15"/>
      <c r="I419" s="15"/>
      <c r="J419" s="37"/>
      <c r="K419" s="15"/>
      <c r="L419" s="15"/>
      <c r="M419" s="15"/>
      <c r="N419" s="15"/>
      <c r="O419" s="15"/>
      <c r="P419" s="15"/>
      <c r="Q419" s="56" t="s">
        <v>1314</v>
      </c>
      <c r="R419" s="15"/>
      <c r="S419" s="29" t="s">
        <v>1311</v>
      </c>
      <c r="T419" s="50">
        <v>560</v>
      </c>
      <c r="U419" s="67">
        <v>43831</v>
      </c>
      <c r="V419" s="67">
        <v>44196</v>
      </c>
      <c r="W419" s="50">
        <v>560</v>
      </c>
    </row>
    <row r="420" spans="1:24" s="14" customFormat="1" ht="90">
      <c r="A420" s="14" t="s">
        <v>1294</v>
      </c>
      <c r="B420" s="29">
        <v>80204250585</v>
      </c>
      <c r="C420" s="16" t="s">
        <v>422</v>
      </c>
      <c r="D420" s="16" t="s">
        <v>1302</v>
      </c>
      <c r="E420" s="16" t="s">
        <v>48</v>
      </c>
      <c r="F420" s="15"/>
      <c r="G420" s="15"/>
      <c r="H420" s="15"/>
      <c r="I420" s="15"/>
      <c r="J420" s="37"/>
      <c r="K420" s="15"/>
      <c r="L420" s="15"/>
      <c r="M420" s="15"/>
      <c r="N420" s="15"/>
      <c r="O420" s="15"/>
      <c r="P420" s="15"/>
      <c r="Q420" s="56" t="s">
        <v>1313</v>
      </c>
      <c r="R420" s="15"/>
      <c r="S420" s="29" t="s">
        <v>1312</v>
      </c>
      <c r="T420" s="50">
        <v>2880</v>
      </c>
      <c r="U420" s="67">
        <v>43891</v>
      </c>
      <c r="V420" s="67">
        <v>44985</v>
      </c>
      <c r="W420" s="50"/>
    </row>
    <row r="421" spans="1:24" s="14" customFormat="1" ht="75">
      <c r="A421" s="127" t="s">
        <v>1328</v>
      </c>
      <c r="B421" s="29">
        <v>80204250585</v>
      </c>
      <c r="C421" s="16" t="s">
        <v>422</v>
      </c>
      <c r="D421" s="128" t="s">
        <v>1321</v>
      </c>
      <c r="E421" s="16" t="s">
        <v>48</v>
      </c>
      <c r="F421" s="15"/>
      <c r="G421" s="15"/>
      <c r="H421" s="15"/>
      <c r="I421" s="15"/>
      <c r="J421" s="37"/>
      <c r="K421" s="15"/>
      <c r="L421" s="15"/>
      <c r="M421" s="15"/>
      <c r="N421" s="15"/>
      <c r="O421" s="15"/>
      <c r="P421" s="15"/>
      <c r="Q421" s="56" t="s">
        <v>1326</v>
      </c>
      <c r="R421" s="15"/>
      <c r="S421" s="29" t="s">
        <v>1325</v>
      </c>
      <c r="T421" s="50">
        <v>1900</v>
      </c>
      <c r="U421" s="67">
        <v>43889</v>
      </c>
      <c r="V421" s="67">
        <v>43921</v>
      </c>
      <c r="W421" s="50">
        <v>0</v>
      </c>
    </row>
    <row r="422" spans="1:24" s="14" customFormat="1" ht="75">
      <c r="A422" s="127" t="s">
        <v>1327</v>
      </c>
      <c r="B422" s="29">
        <v>80204250585</v>
      </c>
      <c r="C422" s="16" t="s">
        <v>422</v>
      </c>
      <c r="D422" s="128" t="s">
        <v>1437</v>
      </c>
      <c r="E422" s="16" t="s">
        <v>48</v>
      </c>
      <c r="F422" s="15"/>
      <c r="G422" s="15"/>
      <c r="H422" s="15"/>
      <c r="I422" s="15"/>
      <c r="J422" s="34" t="s">
        <v>1438</v>
      </c>
      <c r="K422" s="15"/>
      <c r="L422" s="129" t="s">
        <v>1439</v>
      </c>
      <c r="M422" s="15"/>
      <c r="N422" s="15"/>
      <c r="O422" s="15"/>
      <c r="P422" s="15"/>
      <c r="Q422" s="56" t="s">
        <v>1330</v>
      </c>
      <c r="R422" s="15"/>
      <c r="S422" s="29" t="s">
        <v>1329</v>
      </c>
      <c r="T422" s="50">
        <v>1760</v>
      </c>
      <c r="U422" s="67">
        <v>43880</v>
      </c>
      <c r="V422" s="67">
        <v>43921</v>
      </c>
      <c r="W422" s="50">
        <v>0</v>
      </c>
    </row>
    <row r="423" spans="1:24" s="14" customFormat="1" ht="75">
      <c r="A423" s="127" t="s">
        <v>1331</v>
      </c>
      <c r="B423" s="29">
        <v>80204250585</v>
      </c>
      <c r="C423" s="16" t="s">
        <v>422</v>
      </c>
      <c r="D423" s="128" t="s">
        <v>1322</v>
      </c>
      <c r="E423" s="16" t="s">
        <v>48</v>
      </c>
      <c r="F423" s="15"/>
      <c r="G423" s="15"/>
      <c r="H423" s="15"/>
      <c r="I423" s="15"/>
      <c r="J423" s="34" t="s">
        <v>1440</v>
      </c>
      <c r="K423" s="15"/>
      <c r="L423" s="129" t="s">
        <v>1441</v>
      </c>
      <c r="M423" s="15"/>
      <c r="N423" s="15"/>
      <c r="O423" s="15"/>
      <c r="P423" s="15"/>
      <c r="Q423" s="56" t="s">
        <v>1333</v>
      </c>
      <c r="R423" s="15"/>
      <c r="S423" s="29" t="s">
        <v>1332</v>
      </c>
      <c r="T423" s="50">
        <v>2138.85</v>
      </c>
      <c r="U423" s="67">
        <v>43864</v>
      </c>
      <c r="V423" s="67">
        <v>43921</v>
      </c>
      <c r="W423" s="50">
        <v>0</v>
      </c>
    </row>
    <row r="424" spans="1:24" s="14" customFormat="1" ht="105">
      <c r="A424" s="129" t="s">
        <v>1334</v>
      </c>
      <c r="B424" s="29">
        <v>80204250585</v>
      </c>
      <c r="C424" s="16" t="s">
        <v>422</v>
      </c>
      <c r="D424" s="128" t="s">
        <v>1323</v>
      </c>
      <c r="E424" s="16" t="s">
        <v>48</v>
      </c>
      <c r="F424" s="15"/>
      <c r="G424" s="15"/>
      <c r="H424" s="15"/>
      <c r="I424" s="15"/>
      <c r="J424" s="37"/>
      <c r="K424" s="15"/>
      <c r="L424" s="15"/>
      <c r="M424" s="15"/>
      <c r="N424" s="15"/>
      <c r="O424" s="15"/>
      <c r="P424" s="15"/>
      <c r="Q424" s="37" t="s">
        <v>283</v>
      </c>
      <c r="R424" s="15"/>
      <c r="S424" s="29" t="s">
        <v>1335</v>
      </c>
      <c r="T424" s="50">
        <v>1538</v>
      </c>
      <c r="U424" s="67">
        <v>43843</v>
      </c>
      <c r="V424" s="67">
        <v>43890</v>
      </c>
      <c r="W424" s="50">
        <v>0</v>
      </c>
    </row>
    <row r="425" spans="1:24" s="14" customFormat="1" ht="105">
      <c r="A425" s="129" t="s">
        <v>1324</v>
      </c>
      <c r="B425" s="29">
        <v>80204250585</v>
      </c>
      <c r="C425" s="16" t="s">
        <v>422</v>
      </c>
      <c r="D425" s="128" t="s">
        <v>1442</v>
      </c>
      <c r="E425" s="16" t="s">
        <v>48</v>
      </c>
      <c r="F425" s="15"/>
      <c r="G425" s="15"/>
      <c r="H425" s="15"/>
      <c r="I425" s="15"/>
      <c r="J425" s="37"/>
      <c r="K425" s="15"/>
      <c r="L425" s="15"/>
      <c r="M425" s="15"/>
      <c r="N425" s="15"/>
      <c r="O425" s="15"/>
      <c r="P425" s="15"/>
      <c r="Q425" s="37"/>
      <c r="R425" s="15"/>
      <c r="S425" s="29"/>
      <c r="T425" s="50"/>
      <c r="U425" s="36"/>
      <c r="V425" s="36"/>
      <c r="W425" s="50">
        <v>0</v>
      </c>
    </row>
    <row r="426" spans="1:24" s="1" customFormat="1" ht="60">
      <c r="A426" s="15" t="s">
        <v>1336</v>
      </c>
      <c r="B426" s="29">
        <v>80204250585</v>
      </c>
      <c r="C426" s="16" t="s">
        <v>422</v>
      </c>
      <c r="D426" s="130" t="s">
        <v>1337</v>
      </c>
      <c r="E426" s="16" t="s">
        <v>58</v>
      </c>
      <c r="F426" s="4"/>
      <c r="G426" s="4"/>
      <c r="H426" s="4"/>
      <c r="I426" s="4"/>
      <c r="J426" s="46"/>
      <c r="K426" s="4"/>
      <c r="L426" s="4"/>
      <c r="M426" s="4"/>
      <c r="N426" s="4"/>
      <c r="O426" s="4"/>
      <c r="P426" s="4"/>
      <c r="Q426" s="46"/>
      <c r="R426" s="4"/>
      <c r="S426" s="69"/>
      <c r="T426" s="48"/>
      <c r="U426" s="66"/>
      <c r="V426" s="66"/>
      <c r="W426" s="48"/>
      <c r="X426" s="14"/>
    </row>
    <row r="427" spans="1:24" s="1" customFormat="1" ht="60">
      <c r="A427" s="15" t="s">
        <v>1338</v>
      </c>
      <c r="B427" s="29">
        <v>80204250585</v>
      </c>
      <c r="C427" s="16" t="s">
        <v>422</v>
      </c>
      <c r="D427" s="130" t="s">
        <v>1342</v>
      </c>
      <c r="E427" s="16" t="s">
        <v>39</v>
      </c>
      <c r="F427" s="4"/>
      <c r="G427" s="4"/>
      <c r="H427" s="4"/>
      <c r="I427" s="4"/>
      <c r="J427" s="46"/>
      <c r="K427" s="4"/>
      <c r="L427" s="4"/>
      <c r="M427" s="4"/>
      <c r="N427" s="4"/>
      <c r="O427" s="4"/>
      <c r="P427" s="4"/>
      <c r="Q427" s="77" t="s">
        <v>1459</v>
      </c>
      <c r="R427" s="4"/>
      <c r="S427" s="69" t="s">
        <v>1460</v>
      </c>
      <c r="T427" s="48">
        <v>798673.82</v>
      </c>
      <c r="U427" s="75">
        <v>43654</v>
      </c>
      <c r="V427" s="75">
        <v>44019</v>
      </c>
      <c r="W427" s="48">
        <v>256813.52</v>
      </c>
      <c r="X427" s="14"/>
    </row>
    <row r="428" spans="1:24" s="1" customFormat="1" ht="75">
      <c r="A428" s="15" t="s">
        <v>1339</v>
      </c>
      <c r="B428" s="29">
        <v>80204250585</v>
      </c>
      <c r="C428" s="16" t="s">
        <v>422</v>
      </c>
      <c r="D428" s="130" t="s">
        <v>1343</v>
      </c>
      <c r="E428" s="16" t="s">
        <v>39</v>
      </c>
      <c r="F428" s="4"/>
      <c r="G428" s="4"/>
      <c r="H428" s="4"/>
      <c r="I428" s="4"/>
      <c r="J428" s="46"/>
      <c r="K428" s="4"/>
      <c r="L428" s="4"/>
      <c r="M428" s="4"/>
      <c r="N428" s="4"/>
      <c r="O428" s="4"/>
      <c r="Q428" s="78">
        <v>3771690967</v>
      </c>
      <c r="S428" s="66" t="s">
        <v>1425</v>
      </c>
      <c r="T428" s="79">
        <v>287676</v>
      </c>
      <c r="U428" s="80">
        <v>43831</v>
      </c>
      <c r="V428" s="80">
        <v>44196</v>
      </c>
      <c r="W428" s="79">
        <v>87741.18</v>
      </c>
      <c r="X428" s="14"/>
    </row>
    <row r="429" spans="1:24" s="1" customFormat="1" ht="75">
      <c r="A429" s="131">
        <v>8169944312</v>
      </c>
      <c r="B429" s="131">
        <v>80204250585</v>
      </c>
      <c r="C429" s="43" t="s">
        <v>422</v>
      </c>
      <c r="D429" s="43" t="s">
        <v>1433</v>
      </c>
      <c r="E429" s="43" t="s">
        <v>51</v>
      </c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>
        <v>929440592</v>
      </c>
      <c r="R429" s="43"/>
      <c r="S429" s="43" t="s">
        <v>1434</v>
      </c>
      <c r="T429" s="132">
        <v>159051</v>
      </c>
      <c r="U429" s="80">
        <v>43862</v>
      </c>
      <c r="V429" s="80">
        <v>43890</v>
      </c>
      <c r="W429" s="79">
        <v>0</v>
      </c>
      <c r="X429" s="14"/>
    </row>
    <row r="430" spans="1:24" s="1" customFormat="1" ht="60">
      <c r="A430" s="15" t="s">
        <v>1340</v>
      </c>
      <c r="B430" s="29">
        <v>80204250585</v>
      </c>
      <c r="C430" s="16" t="s">
        <v>422</v>
      </c>
      <c r="D430" s="130" t="s">
        <v>1341</v>
      </c>
      <c r="E430" s="16" t="s">
        <v>51</v>
      </c>
      <c r="F430" s="4"/>
      <c r="G430" s="4"/>
      <c r="H430" s="4"/>
      <c r="I430" s="4"/>
      <c r="J430" s="46"/>
      <c r="K430" s="4"/>
      <c r="L430" s="4"/>
      <c r="M430" s="4"/>
      <c r="N430" s="4"/>
      <c r="O430" s="4"/>
      <c r="P430" s="4"/>
      <c r="Q430" s="37" t="s">
        <v>490</v>
      </c>
      <c r="R430" s="15"/>
      <c r="S430" s="29" t="s">
        <v>491</v>
      </c>
      <c r="T430" s="48">
        <v>253121</v>
      </c>
      <c r="U430" s="75">
        <v>43894</v>
      </c>
      <c r="V430" s="75">
        <v>45719</v>
      </c>
      <c r="W430" s="48">
        <v>0</v>
      </c>
      <c r="X430" s="14"/>
    </row>
    <row r="431" spans="1:24" s="1" customFormat="1" ht="75">
      <c r="A431" s="14" t="s">
        <v>1378</v>
      </c>
      <c r="B431" s="29">
        <v>80204250585</v>
      </c>
      <c r="C431" s="16" t="s">
        <v>422</v>
      </c>
      <c r="D431" s="130" t="s">
        <v>1403</v>
      </c>
      <c r="E431" s="16"/>
      <c r="F431" s="4"/>
      <c r="G431" s="4"/>
      <c r="H431" s="4"/>
      <c r="I431" s="4"/>
      <c r="J431" s="46"/>
      <c r="K431" s="4"/>
      <c r="L431" s="4"/>
      <c r="M431" s="4"/>
      <c r="N431" s="4"/>
      <c r="O431" s="4"/>
      <c r="P431" s="4"/>
      <c r="Q431" s="46"/>
      <c r="R431" s="4"/>
      <c r="S431" s="69"/>
      <c r="T431" s="48"/>
      <c r="U431" s="66"/>
      <c r="V431" s="66"/>
      <c r="W431" s="48"/>
      <c r="X431" s="14"/>
    </row>
    <row r="432" spans="1:24" s="14" customFormat="1" ht="30">
      <c r="A432" s="14" t="s">
        <v>1379</v>
      </c>
      <c r="B432" s="29">
        <v>80204250585</v>
      </c>
      <c r="C432" s="16" t="s">
        <v>422</v>
      </c>
      <c r="D432" s="128" t="s">
        <v>1404</v>
      </c>
      <c r="E432" s="16"/>
      <c r="F432" s="15"/>
      <c r="G432" s="15"/>
      <c r="H432" s="15"/>
      <c r="I432" s="15"/>
      <c r="J432" s="37"/>
      <c r="K432" s="15"/>
      <c r="L432" s="15"/>
      <c r="M432" s="15"/>
      <c r="N432" s="15"/>
      <c r="O432" s="15"/>
      <c r="P432" s="15"/>
      <c r="Q432" s="37" t="s">
        <v>1457</v>
      </c>
      <c r="R432" s="15"/>
      <c r="S432" s="17" t="s">
        <v>1458</v>
      </c>
      <c r="T432" s="50">
        <v>207.1</v>
      </c>
      <c r="U432" s="67">
        <v>43917</v>
      </c>
      <c r="V432" s="67">
        <v>43917</v>
      </c>
      <c r="W432" s="50">
        <v>0</v>
      </c>
    </row>
    <row r="433" spans="1:24" s="1" customFormat="1" ht="45">
      <c r="A433" s="14" t="s">
        <v>1380</v>
      </c>
      <c r="B433" s="29">
        <v>80204250585</v>
      </c>
      <c r="C433" s="16" t="s">
        <v>422</v>
      </c>
      <c r="D433" s="130" t="s">
        <v>1405</v>
      </c>
      <c r="E433" s="16" t="s">
        <v>48</v>
      </c>
      <c r="F433" s="4"/>
      <c r="G433" s="4"/>
      <c r="H433" s="4"/>
      <c r="I433" s="4"/>
      <c r="J433" s="46"/>
      <c r="K433" s="4"/>
      <c r="L433" s="4"/>
      <c r="M433" s="4"/>
      <c r="N433" s="4"/>
      <c r="O433" s="4"/>
      <c r="P433" s="4"/>
      <c r="Q433" s="37" t="s">
        <v>664</v>
      </c>
      <c r="R433" s="15"/>
      <c r="S433" s="31" t="s">
        <v>665</v>
      </c>
      <c r="T433" s="48">
        <v>1317.08</v>
      </c>
      <c r="U433" s="75">
        <v>43920</v>
      </c>
      <c r="V433" s="75">
        <v>43920</v>
      </c>
      <c r="W433" s="48">
        <v>0</v>
      </c>
      <c r="X433" s="14"/>
    </row>
    <row r="434" spans="1:24" s="1" customFormat="1" ht="30">
      <c r="A434" s="14" t="s">
        <v>1381</v>
      </c>
      <c r="B434" s="29">
        <v>80204250585</v>
      </c>
      <c r="C434" s="16" t="s">
        <v>422</v>
      </c>
      <c r="D434" s="130" t="s">
        <v>1406</v>
      </c>
      <c r="E434" s="16" t="s">
        <v>48</v>
      </c>
      <c r="F434" s="4"/>
      <c r="G434" s="4"/>
      <c r="H434" s="4"/>
      <c r="I434" s="4"/>
      <c r="J434" s="46"/>
      <c r="K434" s="4"/>
      <c r="L434" s="4"/>
      <c r="M434" s="4"/>
      <c r="N434" s="4"/>
      <c r="O434" s="4"/>
      <c r="P434" s="4"/>
      <c r="Q434" s="46"/>
      <c r="R434" s="4"/>
      <c r="S434" s="69" t="s">
        <v>1436</v>
      </c>
      <c r="T434" s="48">
        <v>3300</v>
      </c>
      <c r="U434" s="80">
        <v>43896</v>
      </c>
      <c r="V434" s="80">
        <v>43942</v>
      </c>
      <c r="W434" s="48">
        <v>3300</v>
      </c>
      <c r="X434" s="14"/>
    </row>
    <row r="435" spans="1:24" s="1" customFormat="1" ht="45">
      <c r="A435" s="14" t="s">
        <v>1382</v>
      </c>
      <c r="B435" s="29">
        <v>80204250585</v>
      </c>
      <c r="C435" s="16" t="s">
        <v>422</v>
      </c>
      <c r="D435" s="130" t="s">
        <v>1407</v>
      </c>
      <c r="E435" s="16"/>
      <c r="F435" s="4"/>
      <c r="G435" s="4"/>
      <c r="H435" s="4"/>
      <c r="I435" s="4"/>
      <c r="J435" s="46"/>
      <c r="K435" s="4"/>
      <c r="L435" s="4"/>
      <c r="M435" s="4"/>
      <c r="N435" s="4"/>
      <c r="O435" s="4"/>
      <c r="P435" s="4"/>
      <c r="Q435" s="46"/>
      <c r="R435" s="4"/>
      <c r="S435" s="69"/>
      <c r="T435" s="48"/>
      <c r="U435" s="66"/>
      <c r="V435" s="66"/>
      <c r="W435" s="48"/>
      <c r="X435" s="14"/>
    </row>
    <row r="436" spans="1:24" s="1" customFormat="1" ht="90">
      <c r="A436" s="14" t="s">
        <v>1383</v>
      </c>
      <c r="B436" s="29">
        <v>80204250585</v>
      </c>
      <c r="C436" s="16" t="s">
        <v>422</v>
      </c>
      <c r="D436" s="130" t="s">
        <v>1408</v>
      </c>
      <c r="E436" s="16" t="s">
        <v>48</v>
      </c>
      <c r="F436" s="4"/>
      <c r="G436" s="4"/>
      <c r="H436" s="4"/>
      <c r="I436" s="4"/>
      <c r="J436" s="46"/>
      <c r="K436" s="4"/>
      <c r="L436" s="4"/>
      <c r="M436" s="4"/>
      <c r="N436" s="4"/>
      <c r="O436" s="4"/>
      <c r="Q436" s="78">
        <v>8526500155</v>
      </c>
      <c r="S436" s="66" t="s">
        <v>797</v>
      </c>
      <c r="T436" s="66">
        <v>366</v>
      </c>
      <c r="U436" s="75">
        <v>43886</v>
      </c>
      <c r="V436" s="75">
        <v>43889</v>
      </c>
      <c r="W436" s="48">
        <v>366</v>
      </c>
      <c r="X436" s="14"/>
    </row>
    <row r="437" spans="1:24" s="1" customFormat="1" ht="90">
      <c r="A437" s="14" t="s">
        <v>1384</v>
      </c>
      <c r="B437" s="29">
        <v>80204250585</v>
      </c>
      <c r="C437" s="16" t="s">
        <v>422</v>
      </c>
      <c r="D437" s="130" t="s">
        <v>1409</v>
      </c>
      <c r="E437" s="16" t="s">
        <v>48</v>
      </c>
      <c r="F437" s="4"/>
      <c r="G437" s="4"/>
      <c r="H437" s="4"/>
      <c r="I437" s="4"/>
      <c r="J437" s="46"/>
      <c r="K437" s="4"/>
      <c r="L437" s="4"/>
      <c r="M437" s="4"/>
      <c r="N437" s="4"/>
      <c r="O437" s="4"/>
      <c r="Q437" s="78">
        <v>777910159</v>
      </c>
      <c r="S437" s="66" t="s">
        <v>756</v>
      </c>
      <c r="T437" s="66">
        <v>225</v>
      </c>
      <c r="U437" s="75">
        <v>43886</v>
      </c>
      <c r="V437" s="75">
        <v>43889</v>
      </c>
      <c r="W437" s="66">
        <v>274.5</v>
      </c>
      <c r="X437" s="14"/>
    </row>
    <row r="438" spans="1:24" s="1" customFormat="1" ht="90">
      <c r="A438" s="14" t="s">
        <v>1385</v>
      </c>
      <c r="B438" s="29">
        <v>80204250585</v>
      </c>
      <c r="C438" s="16" t="s">
        <v>422</v>
      </c>
      <c r="D438" s="130" t="s">
        <v>1410</v>
      </c>
      <c r="E438" s="16" t="s">
        <v>48</v>
      </c>
      <c r="F438" s="4"/>
      <c r="G438" s="4"/>
      <c r="H438" s="4"/>
      <c r="I438" s="4"/>
      <c r="J438" s="46"/>
      <c r="K438" s="4"/>
      <c r="L438" s="4"/>
      <c r="M438" s="4"/>
      <c r="N438" s="4"/>
      <c r="O438" s="4"/>
      <c r="Q438" s="78">
        <v>8114020152</v>
      </c>
      <c r="S438" s="66" t="s">
        <v>942</v>
      </c>
      <c r="T438" s="66">
        <v>350</v>
      </c>
      <c r="U438" s="75">
        <v>43886</v>
      </c>
      <c r="V438" s="75">
        <v>43889</v>
      </c>
      <c r="W438" s="66">
        <v>0</v>
      </c>
      <c r="X438" s="14"/>
    </row>
    <row r="439" spans="1:24" s="1" customFormat="1" ht="90">
      <c r="A439" s="14" t="s">
        <v>1386</v>
      </c>
      <c r="B439" s="29">
        <v>80204250585</v>
      </c>
      <c r="C439" s="16" t="s">
        <v>422</v>
      </c>
      <c r="D439" s="130" t="s">
        <v>1411</v>
      </c>
      <c r="E439" s="16" t="s">
        <v>48</v>
      </c>
      <c r="F439" s="4"/>
      <c r="G439" s="4"/>
      <c r="H439" s="4"/>
      <c r="I439" s="4"/>
      <c r="J439" s="46"/>
      <c r="K439" s="4"/>
      <c r="L439" s="4"/>
      <c r="M439" s="4"/>
      <c r="N439" s="4"/>
      <c r="O439" s="4"/>
      <c r="Q439" s="78">
        <v>12086540155</v>
      </c>
      <c r="S439" s="66" t="s">
        <v>568</v>
      </c>
      <c r="T439" s="66">
        <v>350</v>
      </c>
      <c r="U439" s="75">
        <v>43886</v>
      </c>
      <c r="V439" s="75">
        <v>43889</v>
      </c>
      <c r="W439" s="48">
        <v>0</v>
      </c>
      <c r="X439" s="14"/>
    </row>
    <row r="440" spans="1:24" s="1" customFormat="1" ht="75">
      <c r="A440" s="14" t="s">
        <v>1387</v>
      </c>
      <c r="B440" s="29">
        <v>80204250585</v>
      </c>
      <c r="C440" s="16" t="s">
        <v>422</v>
      </c>
      <c r="D440" s="130" t="s">
        <v>1412</v>
      </c>
      <c r="E440" s="16" t="s">
        <v>48</v>
      </c>
      <c r="F440" s="4"/>
      <c r="G440" s="4"/>
      <c r="H440" s="4"/>
      <c r="I440" s="4"/>
      <c r="J440" s="46"/>
      <c r="K440" s="4"/>
      <c r="L440" s="4"/>
      <c r="M440" s="4"/>
      <c r="N440" s="4"/>
      <c r="O440" s="4"/>
      <c r="Q440" s="78">
        <v>777910159</v>
      </c>
      <c r="S440" s="66" t="s">
        <v>756</v>
      </c>
      <c r="T440" s="66">
        <v>225</v>
      </c>
      <c r="U440" s="75">
        <v>43886</v>
      </c>
      <c r="V440" s="75">
        <v>43886</v>
      </c>
      <c r="W440" s="48">
        <v>225</v>
      </c>
      <c r="X440" s="14"/>
    </row>
    <row r="441" spans="1:24" s="1" customFormat="1" ht="75">
      <c r="A441" s="14" t="s">
        <v>1388</v>
      </c>
      <c r="B441" s="29">
        <v>80204250585</v>
      </c>
      <c r="C441" s="16" t="s">
        <v>422</v>
      </c>
      <c r="D441" s="130" t="s">
        <v>1413</v>
      </c>
      <c r="E441" s="16" t="s">
        <v>48</v>
      </c>
      <c r="F441" s="4"/>
      <c r="G441" s="4"/>
      <c r="H441" s="4"/>
      <c r="I441" s="4"/>
      <c r="J441" s="46"/>
      <c r="K441" s="4"/>
      <c r="L441" s="4"/>
      <c r="M441" s="4"/>
      <c r="N441" s="4"/>
      <c r="O441" s="4"/>
      <c r="Q441" s="78">
        <v>8526500155</v>
      </c>
      <c r="S441" s="66" t="s">
        <v>797</v>
      </c>
      <c r="T441" s="66">
        <v>300</v>
      </c>
      <c r="U441" s="75">
        <v>43886</v>
      </c>
      <c r="V441" s="75">
        <v>43886</v>
      </c>
      <c r="W441" s="48">
        <v>300</v>
      </c>
      <c r="X441" s="14"/>
    </row>
    <row r="442" spans="1:24" s="1" customFormat="1" ht="75">
      <c r="A442" s="14" t="s">
        <v>1389</v>
      </c>
      <c r="B442" s="29">
        <v>80204250585</v>
      </c>
      <c r="C442" s="16" t="s">
        <v>422</v>
      </c>
      <c r="D442" s="130" t="s">
        <v>1414</v>
      </c>
      <c r="E442" s="16" t="s">
        <v>48</v>
      </c>
      <c r="F442" s="4"/>
      <c r="G442" s="4"/>
      <c r="H442" s="4"/>
      <c r="I442" s="4"/>
      <c r="J442" s="46"/>
      <c r="K442" s="4"/>
      <c r="L442" s="4"/>
      <c r="M442" s="4"/>
      <c r="N442" s="4"/>
      <c r="O442" s="4"/>
      <c r="Q442" s="78">
        <v>12086540155</v>
      </c>
      <c r="S442" s="66" t="s">
        <v>568</v>
      </c>
      <c r="T442" s="66">
        <v>350</v>
      </c>
      <c r="U442" s="75">
        <v>43886</v>
      </c>
      <c r="V442" s="75">
        <v>43886</v>
      </c>
      <c r="W442" s="48">
        <v>350</v>
      </c>
      <c r="X442" s="14"/>
    </row>
    <row r="443" spans="1:24" s="1" customFormat="1" ht="75">
      <c r="A443" s="14" t="s">
        <v>1390</v>
      </c>
      <c r="B443" s="29">
        <v>80204250585</v>
      </c>
      <c r="C443" s="16" t="s">
        <v>422</v>
      </c>
      <c r="D443" s="130" t="s">
        <v>1415</v>
      </c>
      <c r="E443" s="16" t="s">
        <v>48</v>
      </c>
      <c r="F443" s="4"/>
      <c r="G443" s="4"/>
      <c r="H443" s="4"/>
      <c r="I443" s="4"/>
      <c r="J443" s="46"/>
      <c r="K443" s="4"/>
      <c r="L443" s="4"/>
      <c r="M443" s="4"/>
      <c r="N443" s="4"/>
      <c r="O443" s="4"/>
      <c r="Q443" s="78">
        <v>8114020152</v>
      </c>
      <c r="S443" s="66" t="s">
        <v>942</v>
      </c>
      <c r="T443" s="66">
        <v>350</v>
      </c>
      <c r="U443" s="75">
        <v>43886</v>
      </c>
      <c r="V443" s="75">
        <v>43886</v>
      </c>
      <c r="W443" s="48">
        <v>350</v>
      </c>
      <c r="X443" s="14"/>
    </row>
    <row r="444" spans="1:24" s="1" customFormat="1" ht="30">
      <c r="A444" s="14" t="s">
        <v>1391</v>
      </c>
      <c r="B444" s="29">
        <v>80204250585</v>
      </c>
      <c r="C444" s="16" t="s">
        <v>422</v>
      </c>
      <c r="D444" s="130" t="s">
        <v>1416</v>
      </c>
      <c r="E444" s="16" t="s">
        <v>48</v>
      </c>
      <c r="F444" s="4"/>
      <c r="G444" s="4"/>
      <c r="H444" s="4"/>
      <c r="I444" s="4"/>
      <c r="J444" s="46"/>
      <c r="K444" s="4"/>
      <c r="L444" s="4"/>
      <c r="M444" s="4"/>
      <c r="N444" s="4"/>
      <c r="O444" s="4"/>
      <c r="P444" s="4"/>
      <c r="Q444" s="46"/>
      <c r="R444" s="4"/>
      <c r="S444" s="69"/>
      <c r="T444" s="48"/>
      <c r="U444" s="66"/>
      <c r="V444" s="66"/>
      <c r="W444" s="48"/>
      <c r="X444" s="14"/>
    </row>
    <row r="445" spans="1:24" s="1" customFormat="1" ht="30">
      <c r="A445" s="14" t="s">
        <v>1392</v>
      </c>
      <c r="B445" s="29">
        <v>80204250585</v>
      </c>
      <c r="C445" s="16" t="s">
        <v>422</v>
      </c>
      <c r="D445" s="130" t="s">
        <v>1417</v>
      </c>
      <c r="E445" s="16" t="s">
        <v>48</v>
      </c>
      <c r="F445" s="4"/>
      <c r="G445" s="4"/>
      <c r="H445" s="4"/>
      <c r="I445" s="4"/>
      <c r="J445" s="46"/>
      <c r="K445" s="4"/>
      <c r="L445" s="4"/>
      <c r="M445" s="4"/>
      <c r="N445" s="4"/>
      <c r="O445" s="4"/>
      <c r="P445" s="4"/>
      <c r="Q445" s="46"/>
      <c r="R445" s="4"/>
      <c r="S445" s="69"/>
      <c r="T445" s="48"/>
      <c r="U445" s="66"/>
      <c r="V445" s="66"/>
      <c r="W445" s="48"/>
      <c r="X445" s="14"/>
    </row>
    <row r="446" spans="1:24" s="1" customFormat="1" ht="75">
      <c r="A446" s="43" t="s">
        <v>1393</v>
      </c>
      <c r="B446" s="29">
        <v>80204250585</v>
      </c>
      <c r="C446" s="43" t="s">
        <v>422</v>
      </c>
      <c r="D446" s="43" t="s">
        <v>1435</v>
      </c>
      <c r="E446" s="43" t="s">
        <v>81</v>
      </c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>
        <v>1501640666</v>
      </c>
      <c r="R446" s="43"/>
      <c r="S446" s="43" t="s">
        <v>544</v>
      </c>
      <c r="T446" s="132">
        <v>2856.64</v>
      </c>
      <c r="U446" s="133">
        <v>43889</v>
      </c>
      <c r="V446" s="133">
        <v>43889</v>
      </c>
      <c r="W446" s="48">
        <v>2856.64</v>
      </c>
      <c r="X446" s="14"/>
    </row>
    <row r="447" spans="1:24" s="1" customFormat="1" ht="45">
      <c r="A447" s="14" t="s">
        <v>1394</v>
      </c>
      <c r="B447" s="29">
        <v>80204250585</v>
      </c>
      <c r="C447" s="16" t="s">
        <v>422</v>
      </c>
      <c r="D447" s="130" t="s">
        <v>1418</v>
      </c>
      <c r="E447" s="16" t="s">
        <v>48</v>
      </c>
      <c r="F447" s="4"/>
      <c r="G447" s="4"/>
      <c r="H447" s="4"/>
      <c r="I447" s="4"/>
      <c r="J447" s="46"/>
      <c r="K447" s="4"/>
      <c r="L447" s="4"/>
      <c r="M447" s="4"/>
      <c r="N447" s="4"/>
      <c r="O447" s="4"/>
      <c r="P447" s="4"/>
      <c r="Q447" s="37" t="s">
        <v>664</v>
      </c>
      <c r="R447" s="15"/>
      <c r="S447" s="31" t="s">
        <v>665</v>
      </c>
      <c r="T447" s="48">
        <v>1226.21</v>
      </c>
      <c r="U447" s="75">
        <v>43875</v>
      </c>
      <c r="V447" s="75">
        <v>43875</v>
      </c>
      <c r="W447" s="48">
        <v>1226.21</v>
      </c>
      <c r="X447" s="14"/>
    </row>
    <row r="448" spans="1:24" s="1" customFormat="1" ht="45">
      <c r="A448" s="14" t="s">
        <v>1395</v>
      </c>
      <c r="B448" s="29">
        <v>80204250585</v>
      </c>
      <c r="C448" s="16" t="s">
        <v>422</v>
      </c>
      <c r="D448" s="128" t="s">
        <v>1419</v>
      </c>
      <c r="E448" s="43" t="s">
        <v>81</v>
      </c>
      <c r="F448" s="4"/>
      <c r="G448" s="4"/>
      <c r="H448" s="4"/>
      <c r="I448" s="4"/>
      <c r="J448" s="46"/>
      <c r="K448" s="4"/>
      <c r="L448" s="4"/>
      <c r="M448" s="4"/>
      <c r="N448" s="4"/>
      <c r="O448" s="4"/>
      <c r="P448" s="4"/>
      <c r="Q448" s="37" t="s">
        <v>212</v>
      </c>
      <c r="R448" s="15"/>
      <c r="S448" s="29" t="s">
        <v>213</v>
      </c>
      <c r="T448" s="48">
        <v>151.80000000000001</v>
      </c>
      <c r="U448" s="75">
        <v>43872</v>
      </c>
      <c r="V448" s="75">
        <v>43872</v>
      </c>
      <c r="W448" s="48">
        <v>151.80000000000001</v>
      </c>
      <c r="X448" s="14"/>
    </row>
    <row r="449" spans="1:24" s="1" customFormat="1" ht="60">
      <c r="A449" s="14" t="s">
        <v>1397</v>
      </c>
      <c r="B449" s="29">
        <v>80204250585</v>
      </c>
      <c r="C449" s="16" t="s">
        <v>422</v>
      </c>
      <c r="D449" s="128" t="s">
        <v>1454</v>
      </c>
      <c r="E449" s="16" t="s">
        <v>39</v>
      </c>
      <c r="F449" s="4"/>
      <c r="G449" s="4"/>
      <c r="H449" s="4"/>
      <c r="I449" s="4"/>
      <c r="J449" s="46"/>
      <c r="K449" s="4"/>
      <c r="L449" s="4"/>
      <c r="M449" s="4"/>
      <c r="N449" s="4"/>
      <c r="O449" s="4"/>
      <c r="P449" s="4"/>
      <c r="Q449" s="46">
        <v>10991370155</v>
      </c>
      <c r="R449" s="4"/>
      <c r="S449" s="69" t="s">
        <v>556</v>
      </c>
      <c r="T449" s="132">
        <v>30000</v>
      </c>
      <c r="U449" s="75">
        <v>43864</v>
      </c>
      <c r="V449" s="75">
        <v>43951</v>
      </c>
      <c r="W449" s="48">
        <v>24400</v>
      </c>
      <c r="X449" s="14"/>
    </row>
    <row r="450" spans="1:24" s="1" customFormat="1" ht="90">
      <c r="A450" s="14" t="s">
        <v>1398</v>
      </c>
      <c r="B450" s="29">
        <v>80204250585</v>
      </c>
      <c r="C450" s="16" t="s">
        <v>422</v>
      </c>
      <c r="D450" s="130" t="s">
        <v>1424</v>
      </c>
      <c r="E450" s="16" t="s">
        <v>48</v>
      </c>
      <c r="F450" s="4"/>
      <c r="G450" s="4"/>
      <c r="H450" s="4"/>
      <c r="I450" s="4"/>
      <c r="J450" s="46"/>
      <c r="K450" s="4"/>
      <c r="L450" s="4"/>
      <c r="M450" s="4"/>
      <c r="N450" s="4"/>
      <c r="O450" s="4"/>
      <c r="Q450" s="78">
        <v>8526500155</v>
      </c>
      <c r="S450" s="66" t="s">
        <v>797</v>
      </c>
      <c r="T450" s="66">
        <v>300</v>
      </c>
      <c r="U450" s="75">
        <v>43858</v>
      </c>
      <c r="V450" s="75">
        <v>43861</v>
      </c>
      <c r="W450" s="48">
        <v>300</v>
      </c>
      <c r="X450" s="14"/>
    </row>
    <row r="451" spans="1:24" s="1" customFormat="1" ht="90">
      <c r="A451" s="14" t="s">
        <v>1399</v>
      </c>
      <c r="B451" s="29">
        <v>80204250585</v>
      </c>
      <c r="C451" s="16" t="s">
        <v>422</v>
      </c>
      <c r="D451" s="130" t="s">
        <v>1423</v>
      </c>
      <c r="E451" s="16" t="s">
        <v>48</v>
      </c>
      <c r="F451" s="4"/>
      <c r="G451" s="4"/>
      <c r="H451" s="4"/>
      <c r="I451" s="4"/>
      <c r="J451" s="46"/>
      <c r="K451" s="4"/>
      <c r="L451" s="4"/>
      <c r="M451" s="4"/>
      <c r="N451" s="4"/>
      <c r="O451" s="4"/>
      <c r="Q451" s="78">
        <v>777910159</v>
      </c>
      <c r="S451" s="66" t="s">
        <v>756</v>
      </c>
      <c r="T451" s="66">
        <v>300</v>
      </c>
      <c r="U451" s="75">
        <v>43858</v>
      </c>
      <c r="V451" s="75">
        <v>43861</v>
      </c>
      <c r="W451" s="48">
        <v>300</v>
      </c>
      <c r="X451" s="14"/>
    </row>
    <row r="452" spans="1:24" s="1" customFormat="1" ht="90">
      <c r="A452" s="14" t="s">
        <v>1400</v>
      </c>
      <c r="B452" s="29">
        <v>80204250585</v>
      </c>
      <c r="C452" s="16" t="s">
        <v>422</v>
      </c>
      <c r="D452" s="130" t="s">
        <v>1421</v>
      </c>
      <c r="E452" s="16" t="s">
        <v>48</v>
      </c>
      <c r="F452" s="4"/>
      <c r="G452" s="4"/>
      <c r="H452" s="4"/>
      <c r="I452" s="4"/>
      <c r="J452" s="46"/>
      <c r="K452" s="4"/>
      <c r="L452" s="4"/>
      <c r="M452" s="4"/>
      <c r="N452" s="4"/>
      <c r="O452" s="4"/>
      <c r="P452" s="4"/>
      <c r="Q452" s="46">
        <v>8114020152</v>
      </c>
      <c r="R452" s="4"/>
      <c r="S452" s="69" t="s">
        <v>942</v>
      </c>
      <c r="T452" s="48">
        <v>350</v>
      </c>
      <c r="U452" s="66">
        <v>43858</v>
      </c>
      <c r="V452" s="66">
        <v>43861</v>
      </c>
      <c r="W452" s="48">
        <v>350</v>
      </c>
      <c r="X452" s="14"/>
    </row>
    <row r="453" spans="1:24" s="1" customFormat="1" ht="90">
      <c r="A453" s="14" t="s">
        <v>1401</v>
      </c>
      <c r="B453" s="29">
        <v>80204250585</v>
      </c>
      <c r="C453" s="16" t="s">
        <v>422</v>
      </c>
      <c r="D453" s="130" t="s">
        <v>1422</v>
      </c>
      <c r="E453" s="16" t="s">
        <v>48</v>
      </c>
      <c r="F453" s="4"/>
      <c r="G453" s="4"/>
      <c r="H453" s="4"/>
      <c r="I453" s="4"/>
      <c r="J453" s="46"/>
      <c r="K453" s="4"/>
      <c r="L453" s="4"/>
      <c r="M453" s="4"/>
      <c r="N453" s="4"/>
      <c r="O453" s="4"/>
      <c r="Q453" s="78">
        <v>12086540155</v>
      </c>
      <c r="S453" s="66" t="s">
        <v>568</v>
      </c>
      <c r="T453" s="66">
        <v>350</v>
      </c>
      <c r="U453" s="75">
        <v>43858</v>
      </c>
      <c r="V453" s="75">
        <v>43861</v>
      </c>
      <c r="W453" s="48">
        <v>350</v>
      </c>
      <c r="X453" s="14"/>
    </row>
    <row r="454" spans="1:24" s="1" customFormat="1" ht="30">
      <c r="A454" s="14" t="s">
        <v>1402</v>
      </c>
      <c r="B454" s="29">
        <v>80204250585</v>
      </c>
      <c r="C454" s="16" t="s">
        <v>422</v>
      </c>
      <c r="D454" s="128" t="s">
        <v>1420</v>
      </c>
      <c r="E454" s="16"/>
      <c r="F454" s="4"/>
      <c r="G454" s="4"/>
      <c r="H454" s="4"/>
      <c r="I454" s="4"/>
      <c r="J454" s="46"/>
      <c r="K454" s="4"/>
      <c r="L454" s="4"/>
      <c r="M454" s="4"/>
      <c r="N454" s="4"/>
      <c r="O454" s="4"/>
      <c r="Q454" s="37" t="s">
        <v>212</v>
      </c>
      <c r="R454" s="15"/>
      <c r="S454" s="29" t="s">
        <v>213</v>
      </c>
      <c r="T454" s="66">
        <v>476.7</v>
      </c>
      <c r="U454" s="75">
        <v>43839</v>
      </c>
      <c r="V454" s="75">
        <v>43839</v>
      </c>
      <c r="W454" s="48"/>
      <c r="X454" s="14"/>
    </row>
    <row r="455" spans="1:24" s="1" customFormat="1" ht="75">
      <c r="A455" s="14" t="s">
        <v>1455</v>
      </c>
      <c r="B455" s="29">
        <v>80204250585</v>
      </c>
      <c r="C455" s="16" t="s">
        <v>422</v>
      </c>
      <c r="D455" s="130" t="s">
        <v>1456</v>
      </c>
      <c r="E455" s="16" t="s">
        <v>81</v>
      </c>
      <c r="F455" s="134"/>
      <c r="G455" s="134"/>
      <c r="H455" s="134"/>
      <c r="I455" s="134"/>
      <c r="J455" s="134"/>
      <c r="K455" s="134"/>
      <c r="L455" s="134"/>
      <c r="M455" s="134"/>
      <c r="N455" s="134"/>
      <c r="O455" s="135"/>
      <c r="P455" s="134"/>
      <c r="Q455" s="134"/>
      <c r="R455" s="134"/>
      <c r="S455" s="66" t="s">
        <v>477</v>
      </c>
      <c r="T455" s="66">
        <v>3888.88</v>
      </c>
      <c r="U455" s="75">
        <v>43915</v>
      </c>
      <c r="V455" s="75">
        <v>44675</v>
      </c>
      <c r="W455" s="48">
        <v>0</v>
      </c>
      <c r="X455" s="14"/>
    </row>
    <row r="456" spans="1:24" s="1" customFormat="1" ht="105">
      <c r="A456" s="43" t="s">
        <v>1431</v>
      </c>
      <c r="B456" s="29">
        <v>80204250585</v>
      </c>
      <c r="C456" s="43" t="s">
        <v>422</v>
      </c>
      <c r="D456" s="43" t="s">
        <v>1432</v>
      </c>
      <c r="E456" s="43" t="s">
        <v>81</v>
      </c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>
        <v>4272801004</v>
      </c>
      <c r="R456" s="43"/>
      <c r="S456" s="43" t="s">
        <v>539</v>
      </c>
      <c r="T456" s="132">
        <v>21484</v>
      </c>
      <c r="U456" s="133">
        <v>43848</v>
      </c>
      <c r="V456" s="133">
        <v>44227</v>
      </c>
      <c r="W456" s="132">
        <v>12384</v>
      </c>
      <c r="X456" s="14"/>
    </row>
    <row r="457" spans="1:24" s="14" customFormat="1" ht="75">
      <c r="A457" s="14" t="s">
        <v>1344</v>
      </c>
      <c r="B457" s="29">
        <v>80204250585</v>
      </c>
      <c r="C457" s="16" t="s">
        <v>84</v>
      </c>
      <c r="D457" s="17" t="s">
        <v>1345</v>
      </c>
      <c r="E457" s="16" t="s">
        <v>48</v>
      </c>
      <c r="F457" s="40"/>
      <c r="G457" s="41"/>
      <c r="I457" s="41"/>
      <c r="J457" s="34">
        <v>80213750583</v>
      </c>
      <c r="L457" s="17" t="s">
        <v>1346</v>
      </c>
      <c r="Q457" s="34">
        <v>80213750583</v>
      </c>
      <c r="S457" s="92" t="s">
        <v>1346</v>
      </c>
      <c r="T457" s="50">
        <v>38500</v>
      </c>
      <c r="U457" s="67">
        <v>43831</v>
      </c>
      <c r="V457" s="67">
        <v>44196</v>
      </c>
      <c r="W457" s="68">
        <v>0</v>
      </c>
    </row>
    <row r="458" spans="1:24" s="14" customFormat="1" ht="195">
      <c r="A458" s="14" t="s">
        <v>1347</v>
      </c>
      <c r="B458" s="29">
        <v>80204250585</v>
      </c>
      <c r="C458" s="93" t="s">
        <v>84</v>
      </c>
      <c r="D458" s="17" t="s">
        <v>1348</v>
      </c>
      <c r="E458" s="16" t="s">
        <v>48</v>
      </c>
      <c r="J458" s="34">
        <v>1923750929</v>
      </c>
      <c r="L458" s="17" t="s">
        <v>1349</v>
      </c>
      <c r="Q458" s="37" t="s">
        <v>1350</v>
      </c>
      <c r="S458" s="19" t="s">
        <v>1349</v>
      </c>
      <c r="T458" s="50">
        <v>395</v>
      </c>
      <c r="U458" s="67">
        <v>43794</v>
      </c>
      <c r="V458" s="67">
        <v>43794</v>
      </c>
      <c r="W458" s="50">
        <v>0</v>
      </c>
    </row>
    <row r="459" spans="1:24" s="14" customFormat="1" ht="90">
      <c r="A459" s="14" t="s">
        <v>1351</v>
      </c>
      <c r="B459" s="93" t="s">
        <v>98</v>
      </c>
      <c r="C459" s="93" t="s">
        <v>84</v>
      </c>
      <c r="D459" s="17" t="s">
        <v>1352</v>
      </c>
      <c r="E459" s="16" t="s">
        <v>48</v>
      </c>
      <c r="F459" s="17"/>
      <c r="I459" s="15"/>
      <c r="J459" s="34" t="s">
        <v>1353</v>
      </c>
      <c r="L459" s="17" t="s">
        <v>1354</v>
      </c>
      <c r="N459" s="15"/>
      <c r="Q459" s="37" t="s">
        <v>1353</v>
      </c>
      <c r="R459" s="18"/>
      <c r="S459" s="19" t="s">
        <v>1354</v>
      </c>
      <c r="T459" s="50">
        <v>18192</v>
      </c>
      <c r="U459" s="67">
        <v>43831</v>
      </c>
      <c r="V459" s="67">
        <v>44926</v>
      </c>
      <c r="W459" s="94">
        <v>0</v>
      </c>
    </row>
    <row r="460" spans="1:24" s="14" customFormat="1" ht="60">
      <c r="A460" s="15" t="s">
        <v>1355</v>
      </c>
      <c r="B460" s="93" t="s">
        <v>98</v>
      </c>
      <c r="C460" s="93" t="s">
        <v>84</v>
      </c>
      <c r="D460" s="17" t="s">
        <v>1356</v>
      </c>
      <c r="E460" s="16" t="s">
        <v>39</v>
      </c>
      <c r="F460" s="15"/>
      <c r="G460" s="15"/>
      <c r="H460" s="15"/>
      <c r="I460" s="15"/>
      <c r="J460" s="37" t="s">
        <v>314</v>
      </c>
      <c r="K460" s="15"/>
      <c r="L460" s="15" t="s">
        <v>837</v>
      </c>
      <c r="M460" s="15"/>
      <c r="N460" s="15"/>
      <c r="O460" s="15"/>
      <c r="P460" s="15"/>
      <c r="Q460" s="37" t="s">
        <v>314</v>
      </c>
      <c r="R460" s="15"/>
      <c r="S460" s="29" t="s">
        <v>837</v>
      </c>
      <c r="T460" s="50">
        <v>6768.89</v>
      </c>
      <c r="U460" s="67">
        <v>43876</v>
      </c>
      <c r="V460" s="67">
        <v>44241</v>
      </c>
      <c r="W460" s="50">
        <v>0</v>
      </c>
    </row>
    <row r="461" spans="1:24" s="14" customFormat="1" ht="60">
      <c r="A461" s="15" t="s">
        <v>1357</v>
      </c>
      <c r="B461" s="93" t="s">
        <v>98</v>
      </c>
      <c r="C461" s="93" t="s">
        <v>84</v>
      </c>
      <c r="D461" s="16" t="s">
        <v>1358</v>
      </c>
      <c r="E461" s="16" t="s">
        <v>48</v>
      </c>
      <c r="F461" s="15"/>
      <c r="G461" s="15"/>
      <c r="H461" s="15"/>
      <c r="I461" s="15"/>
      <c r="J461" s="37" t="s">
        <v>310</v>
      </c>
      <c r="K461" s="15"/>
      <c r="L461" s="16" t="s">
        <v>818</v>
      </c>
      <c r="M461" s="15"/>
      <c r="N461" s="15"/>
      <c r="O461" s="15"/>
      <c r="P461" s="15"/>
      <c r="Q461" s="37" t="s">
        <v>310</v>
      </c>
      <c r="R461" s="15"/>
      <c r="S461" s="16" t="s">
        <v>818</v>
      </c>
      <c r="T461" s="50">
        <v>21000</v>
      </c>
      <c r="U461" s="67">
        <v>43891</v>
      </c>
      <c r="V461" s="67">
        <v>44283</v>
      </c>
      <c r="W461" s="50">
        <v>0</v>
      </c>
    </row>
    <row r="462" spans="1:24" s="14" customFormat="1" ht="60">
      <c r="A462" s="15" t="s">
        <v>1359</v>
      </c>
      <c r="B462" s="93" t="s">
        <v>98</v>
      </c>
      <c r="C462" s="93" t="s">
        <v>84</v>
      </c>
      <c r="D462" s="16" t="s">
        <v>1360</v>
      </c>
      <c r="E462" s="16" t="s">
        <v>48</v>
      </c>
      <c r="F462" s="15"/>
      <c r="G462" s="15"/>
      <c r="H462" s="15"/>
      <c r="I462" s="15"/>
      <c r="J462" s="37" t="s">
        <v>1263</v>
      </c>
      <c r="K462" s="15"/>
      <c r="L462" s="16" t="s">
        <v>1361</v>
      </c>
      <c r="M462" s="15"/>
      <c r="N462" s="15"/>
      <c r="O462" s="15"/>
      <c r="P462" s="15"/>
      <c r="Q462" s="37" t="s">
        <v>1263</v>
      </c>
      <c r="R462" s="15"/>
      <c r="S462" s="16" t="s">
        <v>1361</v>
      </c>
      <c r="T462" s="50">
        <v>2003.4</v>
      </c>
      <c r="U462" s="67">
        <v>43854</v>
      </c>
      <c r="V462" s="67">
        <v>43890</v>
      </c>
      <c r="W462" s="50">
        <v>1642.13</v>
      </c>
    </row>
    <row r="463" spans="1:24" s="14" customFormat="1" ht="150">
      <c r="A463" s="15" t="s">
        <v>1362</v>
      </c>
      <c r="B463" s="93" t="s">
        <v>98</v>
      </c>
      <c r="C463" s="93" t="s">
        <v>84</v>
      </c>
      <c r="D463" s="16" t="s">
        <v>1363</v>
      </c>
      <c r="E463" s="16" t="s">
        <v>51</v>
      </c>
      <c r="F463" s="15"/>
      <c r="G463" s="15"/>
      <c r="H463" s="15"/>
      <c r="I463" s="15"/>
      <c r="J463" s="37" t="s">
        <v>144</v>
      </c>
      <c r="K463" s="15"/>
      <c r="L463" s="15" t="s">
        <v>145</v>
      </c>
      <c r="M463" s="15"/>
      <c r="N463" s="15"/>
      <c r="O463" s="15"/>
      <c r="P463" s="15"/>
      <c r="Q463" s="37" t="s">
        <v>144</v>
      </c>
      <c r="R463" s="15"/>
      <c r="S463" s="29" t="s">
        <v>145</v>
      </c>
      <c r="T463" s="50">
        <v>198660</v>
      </c>
      <c r="U463" s="67">
        <v>43952</v>
      </c>
      <c r="V463" s="67">
        <v>45777</v>
      </c>
      <c r="W463" s="50">
        <v>0</v>
      </c>
    </row>
    <row r="464" spans="1:24" s="14" customFormat="1" ht="60">
      <c r="A464" s="15" t="s">
        <v>1364</v>
      </c>
      <c r="B464" s="93" t="s">
        <v>98</v>
      </c>
      <c r="C464" s="93" t="s">
        <v>84</v>
      </c>
      <c r="D464" s="16" t="s">
        <v>1365</v>
      </c>
      <c r="E464" s="16" t="s">
        <v>39</v>
      </c>
      <c r="F464" s="15"/>
      <c r="G464" s="15"/>
      <c r="H464" s="15"/>
      <c r="I464" s="15"/>
      <c r="J464" s="37" t="s">
        <v>302</v>
      </c>
      <c r="K464" s="15"/>
      <c r="L464" s="15" t="s">
        <v>1366</v>
      </c>
      <c r="M464" s="15"/>
      <c r="N464" s="15"/>
      <c r="O464" s="15"/>
      <c r="P464" s="15"/>
      <c r="Q464" s="37" t="s">
        <v>302</v>
      </c>
      <c r="R464" s="15"/>
      <c r="S464" s="15" t="s">
        <v>1366</v>
      </c>
      <c r="T464" s="50">
        <v>4680</v>
      </c>
      <c r="U464" s="67">
        <v>43937</v>
      </c>
      <c r="V464" s="67">
        <v>44301</v>
      </c>
      <c r="W464" s="50">
        <v>0</v>
      </c>
    </row>
    <row r="465" spans="1:24" s="14" customFormat="1" ht="150">
      <c r="A465" s="15" t="s">
        <v>1367</v>
      </c>
      <c r="B465" s="93" t="s">
        <v>98</v>
      </c>
      <c r="C465" s="93" t="s">
        <v>84</v>
      </c>
      <c r="D465" s="16" t="s">
        <v>1368</v>
      </c>
      <c r="E465" s="16" t="s">
        <v>39</v>
      </c>
      <c r="F465" s="15"/>
      <c r="G465" s="15"/>
      <c r="H465" s="15"/>
      <c r="I465" s="15"/>
      <c r="J465" s="34" t="s">
        <v>1369</v>
      </c>
      <c r="K465" s="15"/>
      <c r="L465" s="34" t="s">
        <v>1370</v>
      </c>
      <c r="M465" s="15"/>
      <c r="N465" s="15"/>
      <c r="O465" s="15"/>
      <c r="P465" s="15"/>
      <c r="Q465" s="34" t="s">
        <v>1371</v>
      </c>
      <c r="R465" s="15"/>
      <c r="S465" s="95" t="s">
        <v>1372</v>
      </c>
      <c r="T465" s="50">
        <v>32640</v>
      </c>
      <c r="U465" s="67">
        <v>44005</v>
      </c>
      <c r="V465" s="67">
        <v>45465</v>
      </c>
      <c r="W465" s="50">
        <v>0</v>
      </c>
    </row>
    <row r="466" spans="1:24" s="14" customFormat="1" ht="90">
      <c r="A466" s="14" t="s">
        <v>1373</v>
      </c>
      <c r="B466" s="96">
        <v>80204250585</v>
      </c>
      <c r="C466" s="97" t="s">
        <v>84</v>
      </c>
      <c r="D466" s="16" t="s">
        <v>325</v>
      </c>
      <c r="E466" s="16" t="s">
        <v>48</v>
      </c>
      <c r="F466" s="40"/>
      <c r="G466" s="41"/>
      <c r="H466" s="15"/>
      <c r="I466" s="41"/>
      <c r="J466" s="34" t="s">
        <v>326</v>
      </c>
      <c r="K466" s="15"/>
      <c r="L466" s="16" t="s">
        <v>327</v>
      </c>
      <c r="M466" s="15"/>
      <c r="Q466" s="37" t="s">
        <v>326</v>
      </c>
      <c r="S466" s="95" t="s">
        <v>327</v>
      </c>
      <c r="T466" s="50">
        <v>19895</v>
      </c>
      <c r="U466" s="67">
        <v>43952</v>
      </c>
      <c r="V466" s="67">
        <v>44135</v>
      </c>
      <c r="W466" s="50">
        <v>0</v>
      </c>
    </row>
    <row r="467" spans="1:24" s="14" customFormat="1" ht="105">
      <c r="A467" s="15" t="s">
        <v>1374</v>
      </c>
      <c r="B467" s="29">
        <v>80204250585</v>
      </c>
      <c r="C467" s="16" t="s">
        <v>84</v>
      </c>
      <c r="D467" s="16" t="s">
        <v>1375</v>
      </c>
      <c r="E467" s="16" t="s">
        <v>48</v>
      </c>
      <c r="F467" s="40"/>
      <c r="G467" s="41"/>
      <c r="H467" s="15"/>
      <c r="I467" s="41"/>
      <c r="J467" s="34" t="s">
        <v>1376</v>
      </c>
      <c r="K467" s="15"/>
      <c r="L467" s="16" t="s">
        <v>1377</v>
      </c>
      <c r="M467" s="15"/>
      <c r="Q467" s="34" t="s">
        <v>1376</v>
      </c>
      <c r="S467" s="98" t="s">
        <v>1377</v>
      </c>
      <c r="T467" s="50">
        <v>10404</v>
      </c>
      <c r="U467" s="67">
        <v>43952</v>
      </c>
      <c r="V467" s="67">
        <v>44135</v>
      </c>
      <c r="W467" s="50">
        <v>0</v>
      </c>
    </row>
    <row r="468" spans="1:24" s="14" customFormat="1" ht="75">
      <c r="A468" s="99" t="s">
        <v>1427</v>
      </c>
      <c r="B468" s="96">
        <v>80204250585</v>
      </c>
      <c r="C468" s="97" t="s">
        <v>84</v>
      </c>
      <c r="D468" s="93" t="s">
        <v>1428</v>
      </c>
      <c r="E468" s="16" t="s">
        <v>39</v>
      </c>
      <c r="F468" s="40"/>
      <c r="G468" s="41"/>
      <c r="H468" s="93"/>
      <c r="I468" s="41"/>
      <c r="J468" s="100" t="s">
        <v>1189</v>
      </c>
      <c r="K468" s="93"/>
      <c r="L468" s="93" t="s">
        <v>1190</v>
      </c>
      <c r="M468" s="93"/>
      <c r="O468" s="101"/>
      <c r="Q468" s="44" t="s">
        <v>1189</v>
      </c>
      <c r="S468" s="45" t="s">
        <v>1190</v>
      </c>
      <c r="T468" s="51">
        <v>1375</v>
      </c>
      <c r="U468" s="102">
        <v>43785</v>
      </c>
      <c r="V468" s="103">
        <v>44150</v>
      </c>
      <c r="W468" s="50">
        <v>1375</v>
      </c>
    </row>
    <row r="469" spans="1:24" s="14" customFormat="1" ht="60">
      <c r="A469" s="99" t="s">
        <v>1429</v>
      </c>
      <c r="B469" s="29">
        <v>80204250585</v>
      </c>
      <c r="C469" s="97" t="s">
        <v>84</v>
      </c>
      <c r="D469" s="17" t="s">
        <v>1430</v>
      </c>
      <c r="E469" s="16" t="s">
        <v>51</v>
      </c>
      <c r="F469" s="40"/>
      <c r="G469" s="41"/>
      <c r="I469" s="41"/>
      <c r="J469" s="35" t="s">
        <v>104</v>
      </c>
      <c r="L469" s="14" t="s">
        <v>105</v>
      </c>
      <c r="Q469" s="35" t="s">
        <v>104</v>
      </c>
      <c r="S469" s="36" t="s">
        <v>105</v>
      </c>
      <c r="T469" s="50">
        <v>123029.06</v>
      </c>
      <c r="U469" s="67">
        <v>43774</v>
      </c>
      <c r="V469" s="67">
        <v>44139</v>
      </c>
      <c r="W469" s="50">
        <v>123029.06</v>
      </c>
    </row>
    <row r="470" spans="1:24" s="1" customFormat="1" ht="90">
      <c r="A470" s="19" t="s">
        <v>1461</v>
      </c>
      <c r="B470" s="29">
        <v>80204250585</v>
      </c>
      <c r="C470" s="16" t="s">
        <v>84</v>
      </c>
      <c r="D470" s="17" t="s">
        <v>1462</v>
      </c>
      <c r="E470" s="16" t="s">
        <v>39</v>
      </c>
      <c r="F470" s="40"/>
      <c r="G470" s="41"/>
      <c r="H470" s="41"/>
      <c r="I470" s="41"/>
      <c r="J470" s="34" t="s">
        <v>1463</v>
      </c>
      <c r="K470" s="14"/>
      <c r="L470" s="34" t="s">
        <v>1464</v>
      </c>
      <c r="M470" s="14"/>
      <c r="N470" s="14"/>
      <c r="O470" s="14"/>
      <c r="P470" s="14"/>
      <c r="Q470" s="104" t="s">
        <v>104</v>
      </c>
      <c r="R470" s="14"/>
      <c r="S470" s="36" t="s">
        <v>105</v>
      </c>
      <c r="T470" s="105">
        <v>147976.85999999999</v>
      </c>
      <c r="U470" s="67">
        <v>43710</v>
      </c>
      <c r="V470" s="67">
        <v>45170</v>
      </c>
      <c r="W470" s="50">
        <v>0</v>
      </c>
      <c r="X470" s="14"/>
    </row>
    <row r="471" spans="1:24" s="1" customFormat="1" ht="60">
      <c r="A471" s="25" t="s">
        <v>1465</v>
      </c>
      <c r="B471" s="29">
        <v>80204250585</v>
      </c>
      <c r="C471" s="16" t="s">
        <v>84</v>
      </c>
      <c r="D471" s="16" t="s">
        <v>1466</v>
      </c>
      <c r="E471" s="16" t="s">
        <v>48</v>
      </c>
      <c r="F471" s="40"/>
      <c r="G471" s="41"/>
      <c r="H471" s="41"/>
      <c r="I471" s="41"/>
      <c r="J471" s="34" t="s">
        <v>1467</v>
      </c>
      <c r="K471" s="15"/>
      <c r="L471" s="16" t="s">
        <v>1468</v>
      </c>
      <c r="M471" s="15"/>
      <c r="N471" s="14"/>
      <c r="O471" s="14"/>
      <c r="P471" s="14"/>
      <c r="Q471" s="37" t="s">
        <v>1467</v>
      </c>
      <c r="R471" s="14"/>
      <c r="S471" s="95" t="s">
        <v>1468</v>
      </c>
      <c r="T471" s="50">
        <v>145</v>
      </c>
      <c r="U471" s="67">
        <v>43252</v>
      </c>
      <c r="V471" s="67">
        <v>44926</v>
      </c>
      <c r="W471" s="50">
        <f>43.16+45.16+2.07+7.38+3.1</f>
        <v>100.86999999999998</v>
      </c>
      <c r="X471" s="14"/>
    </row>
    <row r="472" spans="1:24" s="1" customFormat="1" ht="30">
      <c r="A472" s="14" t="s">
        <v>1469</v>
      </c>
      <c r="B472" s="29">
        <v>80204250585</v>
      </c>
      <c r="C472" s="16" t="s">
        <v>84</v>
      </c>
      <c r="D472" s="17" t="s">
        <v>1470</v>
      </c>
      <c r="E472" s="16" t="s">
        <v>48</v>
      </c>
      <c r="F472" s="40"/>
      <c r="G472" s="41"/>
      <c r="H472" s="41"/>
      <c r="I472" s="41"/>
      <c r="J472" s="34" t="s">
        <v>1471</v>
      </c>
      <c r="K472" s="14"/>
      <c r="L472" s="17" t="s">
        <v>1472</v>
      </c>
      <c r="M472" s="14"/>
      <c r="N472" s="14"/>
      <c r="O472" s="14"/>
      <c r="P472" s="14"/>
      <c r="Q472" s="37" t="s">
        <v>1471</v>
      </c>
      <c r="R472" s="14"/>
      <c r="S472" s="19" t="s">
        <v>1472</v>
      </c>
      <c r="T472" s="50">
        <v>1340.16</v>
      </c>
      <c r="U472" s="67">
        <v>43252</v>
      </c>
      <c r="V472" s="67">
        <v>44926</v>
      </c>
      <c r="W472" s="68">
        <v>5.66</v>
      </c>
      <c r="X472" s="14"/>
    </row>
    <row r="473" spans="1:24" s="1" customFormat="1" ht="90">
      <c r="A473" s="25" t="s">
        <v>1473</v>
      </c>
      <c r="B473" s="29">
        <v>80204250585</v>
      </c>
      <c r="C473" s="16" t="s">
        <v>84</v>
      </c>
      <c r="D473" s="16" t="s">
        <v>325</v>
      </c>
      <c r="E473" s="16" t="s">
        <v>48</v>
      </c>
      <c r="F473" s="40"/>
      <c r="G473" s="41"/>
      <c r="H473" s="15"/>
      <c r="I473" s="41"/>
      <c r="J473" s="34" t="s">
        <v>326</v>
      </c>
      <c r="K473" s="15"/>
      <c r="L473" s="16" t="s">
        <v>327</v>
      </c>
      <c r="M473" s="15"/>
      <c r="N473" s="14"/>
      <c r="O473" s="14"/>
      <c r="P473" s="14"/>
      <c r="Q473" s="37" t="s">
        <v>326</v>
      </c>
      <c r="R473" s="14"/>
      <c r="S473" s="95" t="s">
        <v>327</v>
      </c>
      <c r="T473" s="50">
        <v>18516.5</v>
      </c>
      <c r="U473" s="67">
        <v>43770</v>
      </c>
      <c r="V473" s="67">
        <v>43951</v>
      </c>
      <c r="W473" s="50">
        <v>0</v>
      </c>
      <c r="X473" s="14"/>
    </row>
    <row r="474" spans="1:24" s="1" customFormat="1" ht="105">
      <c r="A474" s="25" t="s">
        <v>1474</v>
      </c>
      <c r="B474" s="29">
        <v>80204250585</v>
      </c>
      <c r="C474" s="16" t="s">
        <v>84</v>
      </c>
      <c r="D474" s="16" t="s">
        <v>1375</v>
      </c>
      <c r="E474" s="16" t="s">
        <v>48</v>
      </c>
      <c r="F474" s="40"/>
      <c r="G474" s="41"/>
      <c r="H474" s="15"/>
      <c r="I474" s="41"/>
      <c r="J474" s="34" t="s">
        <v>1376</v>
      </c>
      <c r="K474" s="15"/>
      <c r="L474" s="16" t="s">
        <v>1377</v>
      </c>
      <c r="M474" s="15"/>
      <c r="N474" s="14"/>
      <c r="O474" s="14"/>
      <c r="P474" s="14"/>
      <c r="Q474" s="34" t="s">
        <v>1376</v>
      </c>
      <c r="R474" s="14"/>
      <c r="S474" s="98" t="s">
        <v>1377</v>
      </c>
      <c r="T474" s="50">
        <v>13567.5</v>
      </c>
      <c r="U474" s="67">
        <v>43770</v>
      </c>
      <c r="V474" s="67">
        <v>43951</v>
      </c>
      <c r="W474" s="50">
        <v>0</v>
      </c>
      <c r="X474" s="14"/>
    </row>
    <row r="475" spans="1:24" s="1" customFormat="1" ht="105">
      <c r="A475" s="19">
        <v>8051271702</v>
      </c>
      <c r="B475" s="29">
        <v>80204250585</v>
      </c>
      <c r="C475" s="16" t="s">
        <v>84</v>
      </c>
      <c r="D475" s="17" t="s">
        <v>1475</v>
      </c>
      <c r="E475" s="16" t="s">
        <v>43</v>
      </c>
      <c r="F475" s="40"/>
      <c r="G475" s="41"/>
      <c r="H475" s="14"/>
      <c r="I475" s="41"/>
      <c r="J475" s="35" t="s">
        <v>1476</v>
      </c>
      <c r="K475" s="14"/>
      <c r="L475" s="17" t="s">
        <v>1477</v>
      </c>
      <c r="M475" s="14"/>
      <c r="N475" s="14"/>
      <c r="O475" s="14"/>
      <c r="P475" s="14"/>
      <c r="Q475" s="37" t="s">
        <v>264</v>
      </c>
      <c r="R475" s="14"/>
      <c r="S475" s="36" t="s">
        <v>265</v>
      </c>
      <c r="T475" s="50">
        <v>122500</v>
      </c>
      <c r="U475" s="67"/>
      <c r="V475" s="67"/>
      <c r="W475" s="50">
        <v>0</v>
      </c>
      <c r="X475" s="14"/>
    </row>
    <row r="476" spans="1:24" s="1" customFormat="1" ht="105">
      <c r="A476" s="14" t="s">
        <v>1478</v>
      </c>
      <c r="B476" s="29">
        <v>80204250585</v>
      </c>
      <c r="C476" s="16" t="s">
        <v>84</v>
      </c>
      <c r="D476" s="17" t="s">
        <v>1479</v>
      </c>
      <c r="E476" s="16" t="s">
        <v>43</v>
      </c>
      <c r="F476" s="40"/>
      <c r="G476" s="41"/>
      <c r="H476" s="14"/>
      <c r="I476" s="41"/>
      <c r="J476" s="35" t="s">
        <v>1476</v>
      </c>
      <c r="K476" s="14"/>
      <c r="L476" s="17" t="s">
        <v>1477</v>
      </c>
      <c r="M476" s="14"/>
      <c r="N476" s="14"/>
      <c r="O476" s="14"/>
      <c r="P476" s="14"/>
      <c r="Q476" s="37" t="s">
        <v>264</v>
      </c>
      <c r="R476" s="14"/>
      <c r="S476" s="36" t="s">
        <v>265</v>
      </c>
      <c r="T476" s="50">
        <v>24500</v>
      </c>
      <c r="U476" s="67"/>
      <c r="V476" s="67"/>
      <c r="W476" s="50">
        <v>0</v>
      </c>
      <c r="X476" s="14"/>
    </row>
    <row r="477" spans="1:24" s="1" customFormat="1" ht="60">
      <c r="A477" s="14" t="s">
        <v>1480</v>
      </c>
      <c r="B477" s="29">
        <v>80204250585</v>
      </c>
      <c r="C477" s="97" t="s">
        <v>84</v>
      </c>
      <c r="D477" s="17" t="s">
        <v>1481</v>
      </c>
      <c r="E477" s="93" t="s">
        <v>39</v>
      </c>
      <c r="F477" s="40"/>
      <c r="G477" s="41"/>
      <c r="H477" s="14"/>
      <c r="I477" s="41"/>
      <c r="J477" s="35" t="s">
        <v>1482</v>
      </c>
      <c r="K477" s="14"/>
      <c r="L477" s="17" t="s">
        <v>1483</v>
      </c>
      <c r="M477" s="14"/>
      <c r="N477" s="14"/>
      <c r="O477" s="14"/>
      <c r="P477" s="14"/>
      <c r="Q477" s="35" t="s">
        <v>1482</v>
      </c>
      <c r="R477" s="14"/>
      <c r="S477" s="92" t="s">
        <v>1483</v>
      </c>
      <c r="T477" s="50">
        <v>720000</v>
      </c>
      <c r="U477" s="67"/>
      <c r="V477" s="67"/>
      <c r="W477" s="50">
        <v>0</v>
      </c>
      <c r="X477" s="14"/>
    </row>
    <row r="478" spans="1:24" s="1" customFormat="1" ht="90">
      <c r="A478" s="14" t="s">
        <v>1484</v>
      </c>
      <c r="B478" s="29">
        <v>80204250585</v>
      </c>
      <c r="C478" s="16" t="s">
        <v>84</v>
      </c>
      <c r="D478" s="17" t="s">
        <v>1485</v>
      </c>
      <c r="E478" s="16" t="s">
        <v>48</v>
      </c>
      <c r="F478" s="40"/>
      <c r="G478" s="41"/>
      <c r="H478" s="14"/>
      <c r="I478" s="41"/>
      <c r="J478" s="35" t="s">
        <v>1486</v>
      </c>
      <c r="K478" s="14"/>
      <c r="L478" s="17" t="s">
        <v>1487</v>
      </c>
      <c r="M478" s="14"/>
      <c r="N478" s="14"/>
      <c r="O478" s="14"/>
      <c r="P478" s="14"/>
      <c r="Q478" s="35" t="s">
        <v>1486</v>
      </c>
      <c r="R478" s="14"/>
      <c r="S478" s="19" t="s">
        <v>1487</v>
      </c>
      <c r="T478" s="50">
        <v>36000</v>
      </c>
      <c r="U478" s="36"/>
      <c r="V478" s="36"/>
      <c r="W478" s="50">
        <v>0</v>
      </c>
      <c r="X478" s="14"/>
    </row>
    <row r="479" spans="1:24" s="1" customFormat="1" ht="90">
      <c r="A479" s="14" t="s">
        <v>1488</v>
      </c>
      <c r="B479" s="29">
        <v>80204250585</v>
      </c>
      <c r="C479" s="16" t="s">
        <v>84</v>
      </c>
      <c r="D479" s="17" t="s">
        <v>1489</v>
      </c>
      <c r="E479" s="16" t="s">
        <v>48</v>
      </c>
      <c r="F479" s="40"/>
      <c r="G479" s="41"/>
      <c r="H479" s="14"/>
      <c r="I479" s="41"/>
      <c r="J479" s="34" t="s">
        <v>343</v>
      </c>
      <c r="K479" s="14"/>
      <c r="L479" s="17" t="s">
        <v>1490</v>
      </c>
      <c r="M479" s="14"/>
      <c r="N479" s="14"/>
      <c r="O479" s="14"/>
      <c r="P479" s="14"/>
      <c r="Q479" s="37" t="s">
        <v>343</v>
      </c>
      <c r="R479" s="14"/>
      <c r="S479" s="19" t="s">
        <v>1490</v>
      </c>
      <c r="T479" s="50">
        <v>14000</v>
      </c>
      <c r="U479" s="67">
        <v>43782</v>
      </c>
      <c r="V479" s="67">
        <v>44512</v>
      </c>
      <c r="W479" s="106">
        <v>7000</v>
      </c>
      <c r="X479" s="14"/>
    </row>
    <row r="480" spans="1:24" s="1" customFormat="1" ht="45">
      <c r="A480" s="14" t="s">
        <v>1491</v>
      </c>
      <c r="B480" s="29">
        <v>80204250585</v>
      </c>
      <c r="C480" s="16" t="s">
        <v>84</v>
      </c>
      <c r="D480" s="17" t="s">
        <v>1492</v>
      </c>
      <c r="E480" s="16" t="s">
        <v>48</v>
      </c>
      <c r="G480" s="41"/>
      <c r="I480" s="41"/>
      <c r="J480" s="37" t="s">
        <v>892</v>
      </c>
      <c r="L480" s="17" t="s">
        <v>893</v>
      </c>
      <c r="N480" s="14"/>
      <c r="P480" s="14"/>
      <c r="Q480" s="37" t="s">
        <v>892</v>
      </c>
      <c r="R480" s="14"/>
      <c r="S480" s="19" t="s">
        <v>893</v>
      </c>
      <c r="T480" s="50">
        <v>2100</v>
      </c>
      <c r="U480" s="67">
        <v>43735</v>
      </c>
      <c r="V480" s="67">
        <v>43735</v>
      </c>
      <c r="W480" s="50">
        <v>2100</v>
      </c>
      <c r="X480" s="14"/>
    </row>
    <row r="481" spans="1:24" s="1" customFormat="1" ht="90">
      <c r="A481" s="14" t="s">
        <v>1493</v>
      </c>
      <c r="B481" s="29">
        <v>80204250585</v>
      </c>
      <c r="C481" s="16" t="s">
        <v>84</v>
      </c>
      <c r="D481" s="17" t="s">
        <v>1494</v>
      </c>
      <c r="E481" s="16" t="s">
        <v>48</v>
      </c>
      <c r="G481" s="41"/>
      <c r="I481" s="41"/>
      <c r="J481" s="37" t="s">
        <v>892</v>
      </c>
      <c r="L481" s="17" t="s">
        <v>893</v>
      </c>
      <c r="N481" s="14"/>
      <c r="P481" s="14"/>
      <c r="Q481" s="37" t="s">
        <v>892</v>
      </c>
      <c r="R481" s="14"/>
      <c r="S481" s="19" t="s">
        <v>893</v>
      </c>
      <c r="T481" s="50">
        <v>2200</v>
      </c>
      <c r="U481" s="67">
        <v>43765</v>
      </c>
      <c r="V481" s="67">
        <v>43765</v>
      </c>
      <c r="W481" s="50">
        <v>2200</v>
      </c>
      <c r="X481" s="14"/>
    </row>
    <row r="482" spans="1:24" s="1" customFormat="1" ht="105">
      <c r="A482" s="14" t="s">
        <v>1495</v>
      </c>
      <c r="B482" s="29">
        <v>80204250585</v>
      </c>
      <c r="C482" s="16" t="s">
        <v>84</v>
      </c>
      <c r="D482" s="17" t="s">
        <v>1496</v>
      </c>
      <c r="E482" s="16" t="s">
        <v>48</v>
      </c>
      <c r="G482" s="41"/>
      <c r="I482" s="41"/>
      <c r="J482" s="37" t="s">
        <v>892</v>
      </c>
      <c r="L482" s="17" t="s">
        <v>893</v>
      </c>
      <c r="N482" s="14"/>
      <c r="P482" s="14"/>
      <c r="Q482" s="37" t="s">
        <v>892</v>
      </c>
      <c r="R482" s="14"/>
      <c r="S482" s="19" t="s">
        <v>893</v>
      </c>
      <c r="T482" s="50">
        <v>3000</v>
      </c>
      <c r="U482" s="67">
        <v>43777</v>
      </c>
      <c r="V482" s="67">
        <v>43777</v>
      </c>
      <c r="W482" s="50">
        <v>3000</v>
      </c>
      <c r="X482" s="14"/>
    </row>
    <row r="483" spans="1:24" s="1" customFormat="1" ht="60">
      <c r="A483" s="14" t="s">
        <v>1497</v>
      </c>
      <c r="B483" s="29">
        <v>80204250585</v>
      </c>
      <c r="C483" s="16" t="s">
        <v>84</v>
      </c>
      <c r="D483" s="17" t="s">
        <v>1498</v>
      </c>
      <c r="E483" s="16" t="s">
        <v>48</v>
      </c>
      <c r="G483" s="41"/>
      <c r="I483" s="41"/>
      <c r="J483" s="37" t="s">
        <v>892</v>
      </c>
      <c r="L483" s="17" t="s">
        <v>893</v>
      </c>
      <c r="N483" s="14"/>
      <c r="P483" s="14"/>
      <c r="Q483" s="37" t="s">
        <v>892</v>
      </c>
      <c r="R483" s="14"/>
      <c r="S483" s="19" t="s">
        <v>893</v>
      </c>
      <c r="T483" s="50">
        <v>9500</v>
      </c>
      <c r="U483" s="67">
        <v>43787</v>
      </c>
      <c r="V483" s="67">
        <v>43789</v>
      </c>
      <c r="W483" s="50">
        <v>9500</v>
      </c>
      <c r="X483" s="14"/>
    </row>
    <row r="484" spans="1:24" s="1" customFormat="1" ht="60">
      <c r="A484" s="14" t="s">
        <v>1499</v>
      </c>
      <c r="B484" s="29">
        <v>80204250585</v>
      </c>
      <c r="C484" s="93" t="s">
        <v>84</v>
      </c>
      <c r="D484" s="17" t="s">
        <v>1500</v>
      </c>
      <c r="E484" s="16" t="s">
        <v>48</v>
      </c>
      <c r="J484" s="37" t="s">
        <v>892</v>
      </c>
      <c r="L484" s="17" t="s">
        <v>893</v>
      </c>
      <c r="Q484" s="37" t="s">
        <v>892</v>
      </c>
      <c r="S484" s="19" t="s">
        <v>893</v>
      </c>
      <c r="T484" s="50">
        <v>5700</v>
      </c>
      <c r="U484" s="67">
        <v>43790</v>
      </c>
      <c r="V484" s="67">
        <v>43794</v>
      </c>
      <c r="W484" s="94">
        <v>5700</v>
      </c>
      <c r="X484" s="14"/>
    </row>
    <row r="485" spans="1:24" s="1" customFormat="1" ht="120">
      <c r="A485" s="107" t="s">
        <v>1501</v>
      </c>
      <c r="B485" s="15" t="s">
        <v>98</v>
      </c>
      <c r="C485" s="16" t="s">
        <v>84</v>
      </c>
      <c r="D485" s="17" t="s">
        <v>1502</v>
      </c>
      <c r="E485" s="16" t="s">
        <v>43</v>
      </c>
      <c r="F485" s="17"/>
      <c r="G485" s="14"/>
      <c r="H485" s="14"/>
      <c r="I485" s="15"/>
      <c r="J485" s="34" t="s">
        <v>1503</v>
      </c>
      <c r="K485" s="14"/>
      <c r="L485" s="17" t="s">
        <v>1504</v>
      </c>
      <c r="M485" s="14"/>
      <c r="N485" s="15"/>
      <c r="O485" s="14"/>
      <c r="P485" s="14"/>
      <c r="Q485" s="37">
        <v>12321621000</v>
      </c>
      <c r="R485" s="18"/>
      <c r="S485" s="19" t="s">
        <v>1505</v>
      </c>
      <c r="T485" s="50">
        <v>42000</v>
      </c>
      <c r="U485" s="67">
        <v>42736</v>
      </c>
      <c r="V485" s="67">
        <v>43830</v>
      </c>
      <c r="W485" s="94">
        <v>32159.439999999999</v>
      </c>
      <c r="X485" s="14"/>
    </row>
    <row r="486" spans="1:24" s="1" customFormat="1" ht="75">
      <c r="A486" s="107" t="s">
        <v>1506</v>
      </c>
      <c r="B486" s="15" t="s">
        <v>98</v>
      </c>
      <c r="C486" s="16" t="s">
        <v>84</v>
      </c>
      <c r="D486" s="30" t="s">
        <v>1507</v>
      </c>
      <c r="E486" s="16" t="s">
        <v>51</v>
      </c>
      <c r="F486" s="17" t="s">
        <v>1508</v>
      </c>
      <c r="G486" s="14"/>
      <c r="H486" s="107" t="s">
        <v>1509</v>
      </c>
      <c r="I486" s="15" t="s">
        <v>1510</v>
      </c>
      <c r="J486" s="61"/>
      <c r="K486" s="107"/>
      <c r="L486" s="30"/>
      <c r="M486" s="107" t="s">
        <v>1508</v>
      </c>
      <c r="N486" s="15"/>
      <c r="O486" s="107" t="s">
        <v>1509</v>
      </c>
      <c r="P486" s="14" t="s">
        <v>1510</v>
      </c>
      <c r="Q486" s="108"/>
      <c r="R486" s="18"/>
      <c r="S486" s="109"/>
      <c r="T486" s="50">
        <v>3096408.43</v>
      </c>
      <c r="U486" s="110">
        <v>41806</v>
      </c>
      <c r="V486" s="110">
        <v>44377</v>
      </c>
      <c r="W486" s="94">
        <v>2562269.08</v>
      </c>
      <c r="X486" s="14"/>
    </row>
    <row r="487" spans="1:24" s="1" customFormat="1" ht="120">
      <c r="A487" s="39">
        <v>0</v>
      </c>
      <c r="B487" s="15" t="s">
        <v>98</v>
      </c>
      <c r="C487" s="16" t="s">
        <v>84</v>
      </c>
      <c r="D487" s="16" t="s">
        <v>1511</v>
      </c>
      <c r="E487" s="16" t="s">
        <v>39</v>
      </c>
      <c r="F487" s="16"/>
      <c r="G487" s="14"/>
      <c r="H487" s="15"/>
      <c r="I487" s="15"/>
      <c r="J487" s="34"/>
      <c r="K487" s="15"/>
      <c r="L487" s="16"/>
      <c r="M487" s="15"/>
      <c r="N487" s="14"/>
      <c r="O487" s="15"/>
      <c r="P487" s="15"/>
      <c r="Q487" s="37" t="s">
        <v>1512</v>
      </c>
      <c r="R487" s="15"/>
      <c r="S487" s="95" t="s">
        <v>1513</v>
      </c>
      <c r="T487" s="50">
        <v>2554740</v>
      </c>
      <c r="U487" s="67">
        <v>42552</v>
      </c>
      <c r="V487" s="67">
        <v>46934</v>
      </c>
      <c r="W487" s="94">
        <v>863856.82</v>
      </c>
      <c r="X487" s="14"/>
    </row>
    <row r="488" spans="1:24" s="1" customFormat="1" ht="105">
      <c r="A488" s="14" t="s">
        <v>1514</v>
      </c>
      <c r="B488" s="107" t="s">
        <v>98</v>
      </c>
      <c r="C488" s="30" t="s">
        <v>84</v>
      </c>
      <c r="D488" s="17" t="s">
        <v>1515</v>
      </c>
      <c r="E488" s="17" t="s">
        <v>48</v>
      </c>
      <c r="F488" s="17"/>
      <c r="G488" s="14"/>
      <c r="H488" s="14"/>
      <c r="I488" s="15"/>
      <c r="J488" s="34" t="s">
        <v>1516</v>
      </c>
      <c r="K488" s="14"/>
      <c r="L488" s="17" t="s">
        <v>1517</v>
      </c>
      <c r="M488" s="14"/>
      <c r="N488" s="15"/>
      <c r="O488" s="14"/>
      <c r="P488" s="14"/>
      <c r="Q488" s="37">
        <v>12938480154</v>
      </c>
      <c r="R488" s="18"/>
      <c r="S488" s="19" t="s">
        <v>1518</v>
      </c>
      <c r="T488" s="50">
        <v>36000</v>
      </c>
      <c r="U488" s="67">
        <v>42767</v>
      </c>
      <c r="V488" s="67">
        <v>43861</v>
      </c>
      <c r="W488" s="94">
        <v>34172.92</v>
      </c>
      <c r="X488" s="14"/>
    </row>
    <row r="489" spans="1:24" s="1" customFormat="1" ht="300">
      <c r="A489" s="25" t="s">
        <v>1519</v>
      </c>
      <c r="B489" s="15" t="s">
        <v>98</v>
      </c>
      <c r="C489" s="16" t="s">
        <v>84</v>
      </c>
      <c r="D489" s="16" t="s">
        <v>1520</v>
      </c>
      <c r="E489" s="16" t="s">
        <v>43</v>
      </c>
      <c r="F489" s="16"/>
      <c r="G489" s="14"/>
      <c r="H489" s="15"/>
      <c r="I489" s="15"/>
      <c r="J489" s="34" t="s">
        <v>1019</v>
      </c>
      <c r="K489" s="15"/>
      <c r="L489" s="16" t="s">
        <v>1020</v>
      </c>
      <c r="M489" s="15"/>
      <c r="N489" s="14"/>
      <c r="O489" s="15"/>
      <c r="P489" s="15"/>
      <c r="Q489" s="37" t="s">
        <v>1521</v>
      </c>
      <c r="R489" s="15"/>
      <c r="S489" s="95" t="s">
        <v>1522</v>
      </c>
      <c r="T489" s="50">
        <v>60000</v>
      </c>
      <c r="U489" s="67">
        <v>42928</v>
      </c>
      <c r="V489" s="67">
        <v>44024</v>
      </c>
      <c r="W489" s="94">
        <v>13771.89</v>
      </c>
      <c r="X489" s="14"/>
    </row>
    <row r="490" spans="1:24" s="1" customFormat="1" ht="180">
      <c r="A490" s="15" t="s">
        <v>1523</v>
      </c>
      <c r="B490" s="15" t="s">
        <v>98</v>
      </c>
      <c r="C490" s="16" t="s">
        <v>84</v>
      </c>
      <c r="D490" s="16" t="s">
        <v>1524</v>
      </c>
      <c r="E490" s="16" t="s">
        <v>43</v>
      </c>
      <c r="F490" s="16"/>
      <c r="G490" s="15"/>
      <c r="H490" s="15"/>
      <c r="I490" s="15"/>
      <c r="J490" s="34" t="s">
        <v>1525</v>
      </c>
      <c r="K490" s="15"/>
      <c r="L490" s="16" t="s">
        <v>1526</v>
      </c>
      <c r="M490" s="15"/>
      <c r="N490" s="15"/>
      <c r="O490" s="15"/>
      <c r="P490" s="14"/>
      <c r="Q490" s="37" t="s">
        <v>1527</v>
      </c>
      <c r="R490" s="18"/>
      <c r="S490" s="95" t="s">
        <v>1528</v>
      </c>
      <c r="T490" s="50">
        <v>452751.09</v>
      </c>
      <c r="U490" s="67">
        <v>43160</v>
      </c>
      <c r="V490" s="67">
        <v>43889</v>
      </c>
      <c r="W490" s="94">
        <v>451995</v>
      </c>
      <c r="X490" s="14"/>
    </row>
    <row r="491" spans="1:24" s="1" customFormat="1" ht="75">
      <c r="A491" s="25" t="s">
        <v>1529</v>
      </c>
      <c r="B491" s="15" t="s">
        <v>98</v>
      </c>
      <c r="C491" s="16" t="s">
        <v>84</v>
      </c>
      <c r="D491" s="16" t="s">
        <v>1530</v>
      </c>
      <c r="E491" s="16" t="s">
        <v>48</v>
      </c>
      <c r="F491" s="16"/>
      <c r="G491" s="14"/>
      <c r="H491" s="15"/>
      <c r="I491" s="15"/>
      <c r="J491" s="34" t="s">
        <v>1313</v>
      </c>
      <c r="K491" s="15"/>
      <c r="L491" s="16" t="s">
        <v>1312</v>
      </c>
      <c r="M491" s="15"/>
      <c r="N491" s="14"/>
      <c r="O491" s="15"/>
      <c r="P491" s="15"/>
      <c r="Q491" s="37" t="s">
        <v>1313</v>
      </c>
      <c r="R491" s="15"/>
      <c r="S491" s="95" t="s">
        <v>1312</v>
      </c>
      <c r="T491" s="50">
        <v>6336</v>
      </c>
      <c r="U491" s="67">
        <v>43070</v>
      </c>
      <c r="V491" s="67">
        <v>44165</v>
      </c>
      <c r="W491" s="94">
        <v>4224</v>
      </c>
      <c r="X491" s="14"/>
    </row>
    <row r="492" spans="1:24" s="1" customFormat="1" ht="120">
      <c r="A492" s="14" t="s">
        <v>1531</v>
      </c>
      <c r="B492" s="14" t="s">
        <v>98</v>
      </c>
      <c r="C492" s="17" t="s">
        <v>84</v>
      </c>
      <c r="D492" s="17" t="s">
        <v>1532</v>
      </c>
      <c r="E492" s="16" t="s">
        <v>48</v>
      </c>
      <c r="F492" s="17"/>
      <c r="G492" s="14"/>
      <c r="H492" s="14"/>
      <c r="I492" s="15"/>
      <c r="J492" s="34" t="s">
        <v>1533</v>
      </c>
      <c r="K492" s="14"/>
      <c r="L492" s="17" t="s">
        <v>1534</v>
      </c>
      <c r="M492" s="14"/>
      <c r="N492" s="15"/>
      <c r="O492" s="14"/>
      <c r="P492" s="14"/>
      <c r="Q492" s="37" t="s">
        <v>1533</v>
      </c>
      <c r="R492" s="18"/>
      <c r="S492" s="19" t="s">
        <v>1534</v>
      </c>
      <c r="T492" s="50">
        <v>1450</v>
      </c>
      <c r="U492" s="67">
        <v>43080</v>
      </c>
      <c r="V492" s="67">
        <v>43083</v>
      </c>
      <c r="W492" s="94">
        <v>0</v>
      </c>
      <c r="X492" s="14"/>
    </row>
    <row r="493" spans="1:24" s="1" customFormat="1" ht="90">
      <c r="A493" s="14" t="s">
        <v>1535</v>
      </c>
      <c r="B493" s="14" t="s">
        <v>98</v>
      </c>
      <c r="C493" s="17" t="s">
        <v>84</v>
      </c>
      <c r="D493" s="17" t="s">
        <v>1536</v>
      </c>
      <c r="E493" s="17" t="s">
        <v>51</v>
      </c>
      <c r="F493" s="17"/>
      <c r="G493" s="14"/>
      <c r="H493" s="14"/>
      <c r="I493" s="15"/>
      <c r="J493" s="34" t="s">
        <v>1537</v>
      </c>
      <c r="K493" s="14"/>
      <c r="L493" s="17" t="s">
        <v>1538</v>
      </c>
      <c r="M493" s="14"/>
      <c r="N493" s="15"/>
      <c r="O493" s="14"/>
      <c r="P493" s="14"/>
      <c r="Q493" s="37" t="s">
        <v>1537</v>
      </c>
      <c r="R493" s="18"/>
      <c r="S493" s="19" t="s">
        <v>1538</v>
      </c>
      <c r="T493" s="50">
        <v>10543.8</v>
      </c>
      <c r="U493" s="67">
        <v>43132</v>
      </c>
      <c r="V493" s="67">
        <v>44957</v>
      </c>
      <c r="W493" s="94">
        <v>4217.5200000000004</v>
      </c>
      <c r="X493" s="14"/>
    </row>
    <row r="494" spans="1:24" s="1" customFormat="1" ht="75">
      <c r="A494" s="14">
        <v>7332591583</v>
      </c>
      <c r="B494" s="14" t="s">
        <v>98</v>
      </c>
      <c r="C494" s="17" t="s">
        <v>84</v>
      </c>
      <c r="D494" s="17" t="s">
        <v>1539</v>
      </c>
      <c r="E494" s="17" t="s">
        <v>39</v>
      </c>
      <c r="F494" s="17"/>
      <c r="G494" s="14"/>
      <c r="H494" s="14"/>
      <c r="I494" s="15"/>
      <c r="J494" s="34" t="s">
        <v>370</v>
      </c>
      <c r="K494" s="14"/>
      <c r="L494" s="17" t="s">
        <v>1540</v>
      </c>
      <c r="M494" s="14"/>
      <c r="N494" s="15"/>
      <c r="O494" s="14"/>
      <c r="P494" s="14"/>
      <c r="Q494" s="37" t="s">
        <v>370</v>
      </c>
      <c r="R494" s="18"/>
      <c r="S494" s="36" t="s">
        <v>371</v>
      </c>
      <c r="T494" s="50">
        <v>113900</v>
      </c>
      <c r="U494" s="67">
        <v>43132</v>
      </c>
      <c r="V494" s="67">
        <v>43861</v>
      </c>
      <c r="W494" s="94">
        <v>113900</v>
      </c>
      <c r="X494" s="14"/>
    </row>
    <row r="495" spans="1:24" s="1" customFormat="1" ht="90">
      <c r="A495" s="25" t="s">
        <v>1541</v>
      </c>
      <c r="B495" s="111" t="s">
        <v>98</v>
      </c>
      <c r="C495" s="97" t="s">
        <v>84</v>
      </c>
      <c r="D495" s="16" t="s">
        <v>1542</v>
      </c>
      <c r="E495" s="16" t="s">
        <v>48</v>
      </c>
      <c r="F495" s="16"/>
      <c r="G495" s="14"/>
      <c r="H495" s="15"/>
      <c r="I495" s="15"/>
      <c r="J495" s="34" t="s">
        <v>1543</v>
      </c>
      <c r="K495" s="15"/>
      <c r="L495" s="16" t="s">
        <v>1544</v>
      </c>
      <c r="M495" s="15"/>
      <c r="N495" s="14"/>
      <c r="O495" s="15"/>
      <c r="P495" s="15"/>
      <c r="Q495" s="37" t="s">
        <v>1545</v>
      </c>
      <c r="R495" s="15"/>
      <c r="S495" s="95" t="s">
        <v>1546</v>
      </c>
      <c r="T495" s="50">
        <v>21475.09</v>
      </c>
      <c r="U495" s="67">
        <v>43160</v>
      </c>
      <c r="V495" s="67">
        <v>44255</v>
      </c>
      <c r="W495" s="94">
        <v>12730.09</v>
      </c>
      <c r="X495" s="14"/>
    </row>
    <row r="496" spans="1:24" s="1" customFormat="1" ht="105">
      <c r="A496" s="14" t="s">
        <v>1547</v>
      </c>
      <c r="B496" s="14" t="s">
        <v>98</v>
      </c>
      <c r="C496" s="17" t="s">
        <v>84</v>
      </c>
      <c r="D496" s="17" t="s">
        <v>1548</v>
      </c>
      <c r="E496" s="17" t="s">
        <v>51</v>
      </c>
      <c r="F496" s="17"/>
      <c r="G496" s="14"/>
      <c r="H496" s="14"/>
      <c r="I496" s="15"/>
      <c r="J496" s="34" t="s">
        <v>1549</v>
      </c>
      <c r="K496" s="14"/>
      <c r="L496" s="17" t="s">
        <v>1550</v>
      </c>
      <c r="M496" s="14"/>
      <c r="N496" s="15"/>
      <c r="O496" s="14"/>
      <c r="P496" s="14"/>
      <c r="Q496" s="37" t="s">
        <v>1549</v>
      </c>
      <c r="R496" s="18"/>
      <c r="S496" s="19" t="s">
        <v>1550</v>
      </c>
      <c r="T496" s="50">
        <v>652120</v>
      </c>
      <c r="U496" s="67">
        <v>43143</v>
      </c>
      <c r="V496" s="67">
        <v>44238</v>
      </c>
      <c r="W496" s="94">
        <v>496802.38</v>
      </c>
      <c r="X496" s="14"/>
    </row>
    <row r="497" spans="1:24" s="1" customFormat="1" ht="90">
      <c r="A497" s="39">
        <v>7398878347</v>
      </c>
      <c r="B497" s="15" t="s">
        <v>98</v>
      </c>
      <c r="C497" s="16" t="s">
        <v>84</v>
      </c>
      <c r="D497" s="16" t="s">
        <v>1551</v>
      </c>
      <c r="E497" s="16" t="s">
        <v>51</v>
      </c>
      <c r="F497" s="16"/>
      <c r="G497" s="14"/>
      <c r="H497" s="15"/>
      <c r="I497" s="15"/>
      <c r="J497" s="34" t="s">
        <v>1552</v>
      </c>
      <c r="K497" s="15"/>
      <c r="L497" s="16" t="s">
        <v>1553</v>
      </c>
      <c r="M497" s="15"/>
      <c r="N497" s="14"/>
      <c r="O497" s="15"/>
      <c r="P497" s="15"/>
      <c r="Q497" s="37" t="s">
        <v>1552</v>
      </c>
      <c r="R497" s="15"/>
      <c r="S497" s="95" t="s">
        <v>1553</v>
      </c>
      <c r="T497" s="50">
        <v>180000</v>
      </c>
      <c r="U497" s="67">
        <v>43191</v>
      </c>
      <c r="V497" s="67">
        <v>43555</v>
      </c>
      <c r="W497" s="94">
        <v>136681.85999999999</v>
      </c>
      <c r="X497" s="14"/>
    </row>
    <row r="498" spans="1:24" s="1" customFormat="1" ht="120">
      <c r="A498" s="25" t="s">
        <v>1554</v>
      </c>
      <c r="B498" s="15" t="s">
        <v>98</v>
      </c>
      <c r="C498" s="16" t="s">
        <v>84</v>
      </c>
      <c r="D498" s="16" t="s">
        <v>1555</v>
      </c>
      <c r="E498" s="97" t="s">
        <v>43</v>
      </c>
      <c r="F498" s="16"/>
      <c r="G498" s="14"/>
      <c r="H498" s="15"/>
      <c r="I498" s="15"/>
      <c r="J498" s="34" t="s">
        <v>1556</v>
      </c>
      <c r="K498" s="15"/>
      <c r="L498" s="16" t="s">
        <v>1557</v>
      </c>
      <c r="M498" s="15"/>
      <c r="N498" s="14"/>
      <c r="O498" s="15"/>
      <c r="P498" s="15"/>
      <c r="Q498" s="37" t="s">
        <v>332</v>
      </c>
      <c r="R498" s="15"/>
      <c r="S498" s="95" t="s">
        <v>333</v>
      </c>
      <c r="T498" s="50">
        <v>0</v>
      </c>
      <c r="U498" s="67">
        <v>43449</v>
      </c>
      <c r="V498" s="67">
        <v>44179</v>
      </c>
      <c r="W498" s="94">
        <v>132</v>
      </c>
      <c r="X498" s="14"/>
    </row>
    <row r="499" spans="1:24" s="1" customFormat="1" ht="60">
      <c r="A499" s="14" t="s">
        <v>1558</v>
      </c>
      <c r="B499" s="14" t="s">
        <v>98</v>
      </c>
      <c r="C499" s="17" t="s">
        <v>84</v>
      </c>
      <c r="D499" s="17" t="s">
        <v>1559</v>
      </c>
      <c r="E499" s="17" t="s">
        <v>51</v>
      </c>
      <c r="F499" s="17"/>
      <c r="G499" s="14"/>
      <c r="H499" s="14"/>
      <c r="I499" s="15"/>
      <c r="J499" s="34" t="s">
        <v>1560</v>
      </c>
      <c r="K499" s="14"/>
      <c r="L499" s="17" t="s">
        <v>1561</v>
      </c>
      <c r="M499" s="14"/>
      <c r="N499" s="15"/>
      <c r="O499" s="14"/>
      <c r="P499" s="14"/>
      <c r="Q499" s="37" t="s">
        <v>1560</v>
      </c>
      <c r="R499" s="18"/>
      <c r="S499" s="19" t="s">
        <v>1561</v>
      </c>
      <c r="T499" s="50">
        <v>80000</v>
      </c>
      <c r="U499" s="67">
        <v>43313</v>
      </c>
      <c r="V499" s="67">
        <v>43677</v>
      </c>
      <c r="W499" s="94">
        <v>32302.76</v>
      </c>
      <c r="X499" s="14"/>
    </row>
    <row r="500" spans="1:24" s="1" customFormat="1" ht="90">
      <c r="A500" s="112" t="s">
        <v>1562</v>
      </c>
      <c r="B500" s="113" t="s">
        <v>98</v>
      </c>
      <c r="C500" s="114" t="s">
        <v>84</v>
      </c>
      <c r="D500" s="76" t="s">
        <v>1563</v>
      </c>
      <c r="E500" s="76" t="s">
        <v>48</v>
      </c>
      <c r="F500" s="76"/>
      <c r="H500" s="4"/>
      <c r="I500" s="4"/>
      <c r="J500" s="81" t="s">
        <v>326</v>
      </c>
      <c r="K500" s="4"/>
      <c r="L500" s="76" t="s">
        <v>327</v>
      </c>
      <c r="M500" s="4"/>
      <c r="O500" s="4"/>
      <c r="P500" s="4"/>
      <c r="Q500" s="46" t="s">
        <v>326</v>
      </c>
      <c r="R500" s="4"/>
      <c r="S500" s="115" t="s">
        <v>327</v>
      </c>
      <c r="T500" s="48">
        <v>21397.7</v>
      </c>
      <c r="U500" s="80">
        <v>43313</v>
      </c>
      <c r="V500" s="80">
        <v>43465</v>
      </c>
      <c r="W500" s="116">
        <v>7233.83</v>
      </c>
      <c r="X500" s="14"/>
    </row>
    <row r="501" spans="1:24" s="1" customFormat="1" ht="90">
      <c r="A501" s="14" t="s">
        <v>1564</v>
      </c>
      <c r="B501" s="14" t="s">
        <v>98</v>
      </c>
      <c r="C501" s="17" t="s">
        <v>84</v>
      </c>
      <c r="D501" s="17" t="s">
        <v>1563</v>
      </c>
      <c r="E501" s="76" t="s">
        <v>48</v>
      </c>
      <c r="F501" s="17"/>
      <c r="G501" s="14"/>
      <c r="H501" s="14"/>
      <c r="I501" s="15"/>
      <c r="J501" s="34" t="s">
        <v>326</v>
      </c>
      <c r="K501" s="14"/>
      <c r="L501" s="17" t="s">
        <v>327</v>
      </c>
      <c r="M501" s="14"/>
      <c r="N501" s="15"/>
      <c r="O501" s="14"/>
      <c r="P501" s="14"/>
      <c r="Q501" s="37" t="s">
        <v>326</v>
      </c>
      <c r="R501" s="18"/>
      <c r="S501" s="19" t="s">
        <v>327</v>
      </c>
      <c r="T501" s="50">
        <v>14768.74</v>
      </c>
      <c r="U501" s="67">
        <v>43466</v>
      </c>
      <c r="V501" s="67">
        <v>43555</v>
      </c>
      <c r="W501" s="94">
        <v>8119.24</v>
      </c>
      <c r="X501" s="14"/>
    </row>
    <row r="502" spans="1:24" s="1" customFormat="1" ht="60">
      <c r="A502" s="14" t="s">
        <v>1565</v>
      </c>
      <c r="B502" s="107" t="s">
        <v>98</v>
      </c>
      <c r="C502" s="30" t="s">
        <v>84</v>
      </c>
      <c r="D502" s="17" t="s">
        <v>1566</v>
      </c>
      <c r="E502" s="17" t="s">
        <v>39</v>
      </c>
      <c r="F502" s="17"/>
      <c r="G502" s="14"/>
      <c r="H502" s="14"/>
      <c r="I502" s="15"/>
      <c r="J502" s="34"/>
      <c r="K502" s="14" t="s">
        <v>1567</v>
      </c>
      <c r="L502" s="17" t="s">
        <v>1568</v>
      </c>
      <c r="M502" s="14"/>
      <c r="N502" s="15"/>
      <c r="O502" s="14"/>
      <c r="P502" s="14"/>
      <c r="Q502" s="37"/>
      <c r="R502" s="14" t="s">
        <v>1567</v>
      </c>
      <c r="S502" s="19" t="s">
        <v>1568</v>
      </c>
      <c r="T502" s="50">
        <v>4455</v>
      </c>
      <c r="U502" s="67">
        <v>43520</v>
      </c>
      <c r="V502" s="67">
        <v>43884</v>
      </c>
      <c r="W502" s="94">
        <v>4455</v>
      </c>
      <c r="X502" s="14"/>
    </row>
    <row r="503" spans="1:24" s="1" customFormat="1" ht="75">
      <c r="A503" s="25" t="s">
        <v>1569</v>
      </c>
      <c r="B503" s="15" t="s">
        <v>98</v>
      </c>
      <c r="C503" s="16" t="s">
        <v>84</v>
      </c>
      <c r="D503" s="16" t="s">
        <v>1570</v>
      </c>
      <c r="E503" s="16" t="s">
        <v>51</v>
      </c>
      <c r="F503" s="16"/>
      <c r="G503" s="14"/>
      <c r="H503" s="15"/>
      <c r="I503" s="15"/>
      <c r="J503" s="34" t="s">
        <v>1552</v>
      </c>
      <c r="K503" s="15"/>
      <c r="L503" s="16" t="s">
        <v>1571</v>
      </c>
      <c r="M503" s="15"/>
      <c r="N503" s="14"/>
      <c r="O503" s="15"/>
      <c r="P503" s="15"/>
      <c r="Q503" s="37" t="s">
        <v>1552</v>
      </c>
      <c r="R503" s="15"/>
      <c r="S503" s="95" t="s">
        <v>1571</v>
      </c>
      <c r="T503" s="50">
        <v>180000</v>
      </c>
      <c r="U503" s="67">
        <v>43556</v>
      </c>
      <c r="V503" s="67">
        <v>43921</v>
      </c>
      <c r="W503" s="94">
        <v>112391.01</v>
      </c>
      <c r="X503" s="14"/>
    </row>
    <row r="504" spans="1:24" s="1" customFormat="1" ht="45">
      <c r="A504" s="25" t="s">
        <v>1572</v>
      </c>
      <c r="B504" s="15" t="s">
        <v>98</v>
      </c>
      <c r="C504" s="16" t="s">
        <v>84</v>
      </c>
      <c r="D504" s="16" t="s">
        <v>1573</v>
      </c>
      <c r="E504" s="16" t="s">
        <v>39</v>
      </c>
      <c r="F504" s="16"/>
      <c r="G504" s="14"/>
      <c r="H504" s="15"/>
      <c r="I504" s="15"/>
      <c r="J504" s="34" t="s">
        <v>292</v>
      </c>
      <c r="K504" s="15"/>
      <c r="L504" s="16" t="s">
        <v>1574</v>
      </c>
      <c r="M504" s="15"/>
      <c r="N504" s="14"/>
      <c r="O504" s="15"/>
      <c r="P504" s="15"/>
      <c r="Q504" s="37" t="s">
        <v>292</v>
      </c>
      <c r="R504" s="15"/>
      <c r="S504" s="95" t="s">
        <v>1574</v>
      </c>
      <c r="T504" s="50">
        <v>173.07</v>
      </c>
      <c r="U504" s="67">
        <v>43547</v>
      </c>
      <c r="V504" s="67">
        <v>43912</v>
      </c>
      <c r="W504" s="117">
        <v>173.07</v>
      </c>
      <c r="X504" s="14"/>
    </row>
    <row r="505" spans="1:24" s="1" customFormat="1" ht="90">
      <c r="A505" s="14" t="s">
        <v>1575</v>
      </c>
      <c r="B505" s="107" t="s">
        <v>98</v>
      </c>
      <c r="C505" s="30" t="s">
        <v>84</v>
      </c>
      <c r="D505" s="17" t="s">
        <v>1563</v>
      </c>
      <c r="E505" s="76" t="s">
        <v>48</v>
      </c>
      <c r="F505" s="17"/>
      <c r="G505" s="14"/>
      <c r="H505" s="14"/>
      <c r="I505" s="15"/>
      <c r="J505" s="34" t="s">
        <v>326</v>
      </c>
      <c r="K505" s="14"/>
      <c r="L505" s="17" t="s">
        <v>327</v>
      </c>
      <c r="M505" s="14"/>
      <c r="N505" s="15"/>
      <c r="O505" s="14"/>
      <c r="P505" s="14"/>
      <c r="Q505" s="37" t="s">
        <v>326</v>
      </c>
      <c r="R505" s="18"/>
      <c r="S505" s="19" t="s">
        <v>327</v>
      </c>
      <c r="T505" s="50">
        <v>11048.74</v>
      </c>
      <c r="U505" s="67">
        <v>43556</v>
      </c>
      <c r="V505" s="67">
        <v>43646</v>
      </c>
      <c r="W505" s="94">
        <v>2400.9899999999998</v>
      </c>
      <c r="X505" s="14"/>
    </row>
    <row r="506" spans="1:24" s="1" customFormat="1" ht="75">
      <c r="A506" s="14" t="s">
        <v>1576</v>
      </c>
      <c r="B506" s="14" t="s">
        <v>98</v>
      </c>
      <c r="C506" s="17" t="s">
        <v>84</v>
      </c>
      <c r="D506" s="17" t="s">
        <v>1577</v>
      </c>
      <c r="E506" s="17" t="s">
        <v>51</v>
      </c>
      <c r="F506" s="17"/>
      <c r="G506" s="14"/>
      <c r="H506" s="14"/>
      <c r="I506" s="15"/>
      <c r="J506" s="34" t="s">
        <v>530</v>
      </c>
      <c r="K506" s="14"/>
      <c r="L506" s="17" t="s">
        <v>1578</v>
      </c>
      <c r="M506" s="14"/>
      <c r="N506" s="15"/>
      <c r="O506" s="14"/>
      <c r="P506" s="14"/>
      <c r="Q506" s="37" t="s">
        <v>530</v>
      </c>
      <c r="R506" s="14"/>
      <c r="S506" s="19" t="s">
        <v>1578</v>
      </c>
      <c r="T506" s="50">
        <v>1926.23</v>
      </c>
      <c r="U506" s="67">
        <v>43559</v>
      </c>
      <c r="V506" s="67">
        <v>44585</v>
      </c>
      <c r="W506" s="94">
        <v>273.70999999999998</v>
      </c>
      <c r="X506" s="14"/>
    </row>
    <row r="507" spans="1:24" s="1" customFormat="1" ht="60">
      <c r="A507" s="14" t="s">
        <v>1579</v>
      </c>
      <c r="B507" s="14" t="s">
        <v>98</v>
      </c>
      <c r="C507" s="17" t="s">
        <v>84</v>
      </c>
      <c r="D507" s="17" t="s">
        <v>1580</v>
      </c>
      <c r="E507" s="17" t="s">
        <v>51</v>
      </c>
      <c r="F507" s="17"/>
      <c r="G507" s="14"/>
      <c r="H507" s="14"/>
      <c r="I507" s="15"/>
      <c r="J507" s="34" t="s">
        <v>1560</v>
      </c>
      <c r="K507" s="14"/>
      <c r="L507" s="17" t="s">
        <v>1561</v>
      </c>
      <c r="M507" s="14"/>
      <c r="N507" s="15"/>
      <c r="O507" s="14"/>
      <c r="P507" s="14"/>
      <c r="Q507" s="37" t="s">
        <v>1560</v>
      </c>
      <c r="R507" s="14"/>
      <c r="S507" s="19" t="s">
        <v>1561</v>
      </c>
      <c r="T507" s="50">
        <v>80000</v>
      </c>
      <c r="U507" s="67">
        <v>43678</v>
      </c>
      <c r="V507" s="67">
        <v>44043</v>
      </c>
      <c r="W507" s="94">
        <v>18361.13</v>
      </c>
      <c r="X507" s="14"/>
    </row>
    <row r="508" spans="1:24" s="1" customFormat="1" ht="60">
      <c r="A508" s="25" t="s">
        <v>1037</v>
      </c>
      <c r="B508" s="15" t="s">
        <v>98</v>
      </c>
      <c r="C508" s="16" t="s">
        <v>84</v>
      </c>
      <c r="D508" s="16" t="s">
        <v>1581</v>
      </c>
      <c r="E508" s="16" t="s">
        <v>39</v>
      </c>
      <c r="F508" s="16"/>
      <c r="G508" s="14"/>
      <c r="H508" s="15"/>
      <c r="I508" s="15"/>
      <c r="J508" s="34" t="s">
        <v>1191</v>
      </c>
      <c r="K508" s="15"/>
      <c r="L508" s="16" t="s">
        <v>1582</v>
      </c>
      <c r="M508" s="15"/>
      <c r="N508" s="14"/>
      <c r="O508" s="15"/>
      <c r="P508" s="15"/>
      <c r="Q508" s="37" t="s">
        <v>1191</v>
      </c>
      <c r="R508" s="15"/>
      <c r="S508" s="95" t="s">
        <v>1582</v>
      </c>
      <c r="T508" s="50">
        <v>950</v>
      </c>
      <c r="U508" s="67">
        <v>43647</v>
      </c>
      <c r="V508" s="67">
        <v>44012</v>
      </c>
      <c r="W508" s="94">
        <v>950</v>
      </c>
      <c r="X508" s="14"/>
    </row>
    <row r="509" spans="1:24" s="1" customFormat="1" ht="90">
      <c r="A509" s="25" t="s">
        <v>1583</v>
      </c>
      <c r="B509" s="111" t="s">
        <v>98</v>
      </c>
      <c r="C509" s="97" t="s">
        <v>84</v>
      </c>
      <c r="D509" s="16" t="s">
        <v>1563</v>
      </c>
      <c r="E509" s="76" t="s">
        <v>48</v>
      </c>
      <c r="F509" s="16"/>
      <c r="G509" s="14"/>
      <c r="H509" s="15"/>
      <c r="I509" s="15"/>
      <c r="J509" s="34" t="s">
        <v>326</v>
      </c>
      <c r="K509" s="15"/>
      <c r="L509" s="16" t="s">
        <v>327</v>
      </c>
      <c r="M509" s="15"/>
      <c r="N509" s="14"/>
      <c r="O509" s="15"/>
      <c r="P509" s="15"/>
      <c r="Q509" s="37" t="s">
        <v>326</v>
      </c>
      <c r="R509" s="15"/>
      <c r="S509" s="95" t="s">
        <v>327</v>
      </c>
      <c r="T509" s="50">
        <v>14094.12</v>
      </c>
      <c r="U509" s="67">
        <v>43647</v>
      </c>
      <c r="V509" s="67">
        <v>43769</v>
      </c>
      <c r="W509" s="94">
        <v>2580.3200000000002</v>
      </c>
      <c r="X509" s="14"/>
    </row>
    <row r="510" spans="1:24" s="1" customFormat="1" ht="75">
      <c r="A510" s="19" t="s">
        <v>1584</v>
      </c>
      <c r="B510" s="14" t="s">
        <v>98</v>
      </c>
      <c r="C510" s="17" t="s">
        <v>84</v>
      </c>
      <c r="D510" s="17" t="s">
        <v>1585</v>
      </c>
      <c r="E510" s="76" t="s">
        <v>48</v>
      </c>
      <c r="F510" s="14"/>
      <c r="G510" s="14"/>
      <c r="H510" s="14"/>
      <c r="I510" s="34"/>
      <c r="J510" s="35" t="s">
        <v>104</v>
      </c>
      <c r="K510" s="14"/>
      <c r="L510" s="14" t="s">
        <v>105</v>
      </c>
      <c r="M510" s="14"/>
      <c r="N510" s="37"/>
      <c r="O510" s="14"/>
      <c r="P510" s="17"/>
      <c r="Q510" s="35" t="s">
        <v>104</v>
      </c>
      <c r="R510" s="14"/>
      <c r="S510" s="36" t="s">
        <v>105</v>
      </c>
      <c r="T510" s="105">
        <v>3870.36</v>
      </c>
      <c r="U510" s="67">
        <v>43724</v>
      </c>
      <c r="V510" s="67">
        <v>47011</v>
      </c>
      <c r="W510" s="118">
        <v>0</v>
      </c>
      <c r="X510" s="14"/>
    </row>
    <row r="511" spans="1:24" s="1" customFormat="1" ht="60">
      <c r="A511" s="19" t="s">
        <v>1586</v>
      </c>
      <c r="B511" s="14" t="s">
        <v>98</v>
      </c>
      <c r="C511" s="17" t="s">
        <v>84</v>
      </c>
      <c r="D511" s="17" t="s">
        <v>1587</v>
      </c>
      <c r="E511" s="76" t="s">
        <v>48</v>
      </c>
      <c r="F511" s="14"/>
      <c r="G511" s="14"/>
      <c r="H511" s="14"/>
      <c r="I511" s="34"/>
      <c r="J511" s="35" t="s">
        <v>1588</v>
      </c>
      <c r="K511" s="14"/>
      <c r="L511" s="17" t="s">
        <v>1589</v>
      </c>
      <c r="M511" s="14"/>
      <c r="N511" s="37"/>
      <c r="O511" s="14"/>
      <c r="P511" s="17"/>
      <c r="Q511" s="104" t="s">
        <v>1590</v>
      </c>
      <c r="R511" s="119"/>
      <c r="S511" s="19" t="s">
        <v>1505</v>
      </c>
      <c r="T511" s="105">
        <v>37500</v>
      </c>
      <c r="U511" s="67">
        <v>43831</v>
      </c>
      <c r="V511" s="67">
        <v>44926</v>
      </c>
      <c r="W511" s="120">
        <v>1369.92</v>
      </c>
      <c r="X511" s="14"/>
    </row>
    <row r="512" spans="1:24" s="1" customFormat="1" ht="90">
      <c r="A512" s="19" t="s">
        <v>1591</v>
      </c>
      <c r="B512" s="14" t="s">
        <v>98</v>
      </c>
      <c r="C512" s="17" t="s">
        <v>84</v>
      </c>
      <c r="D512" s="17" t="s">
        <v>1592</v>
      </c>
      <c r="E512" s="17" t="s">
        <v>51</v>
      </c>
      <c r="F512" s="14"/>
      <c r="G512" s="14"/>
      <c r="H512" s="14"/>
      <c r="I512" s="34"/>
      <c r="J512" s="100" t="s">
        <v>144</v>
      </c>
      <c r="K512" s="14"/>
      <c r="L512" s="36" t="s">
        <v>1593</v>
      </c>
      <c r="M512" s="14"/>
      <c r="N512" s="37"/>
      <c r="O512" s="14"/>
      <c r="P512" s="17"/>
      <c r="Q512" s="100" t="s">
        <v>144</v>
      </c>
      <c r="R512" s="119"/>
      <c r="S512" s="19" t="s">
        <v>1593</v>
      </c>
      <c r="T512" s="105">
        <v>10254</v>
      </c>
      <c r="U512" s="67">
        <v>43739</v>
      </c>
      <c r="V512" s="67">
        <v>45565</v>
      </c>
      <c r="W512" s="120">
        <v>512.70000000000005</v>
      </c>
      <c r="X512" s="14"/>
    </row>
    <row r="513" spans="1:24" s="1" customFormat="1" ht="135">
      <c r="A513" s="19" t="s">
        <v>1594</v>
      </c>
      <c r="B513" s="107" t="s">
        <v>98</v>
      </c>
      <c r="C513" s="30" t="s">
        <v>84</v>
      </c>
      <c r="D513" s="17" t="s">
        <v>1595</v>
      </c>
      <c r="E513" s="16" t="s">
        <v>48</v>
      </c>
      <c r="F513" s="14"/>
      <c r="G513" s="14"/>
      <c r="H513" s="14"/>
      <c r="I513" s="34"/>
      <c r="J513" s="34" t="s">
        <v>1596</v>
      </c>
      <c r="K513" s="14"/>
      <c r="L513" s="36" t="s">
        <v>1597</v>
      </c>
      <c r="M513" s="14"/>
      <c r="N513" s="37"/>
      <c r="O513" s="14"/>
      <c r="P513" s="17"/>
      <c r="Q513" s="104" t="s">
        <v>1596</v>
      </c>
      <c r="R513" s="119"/>
      <c r="S513" s="19" t="s">
        <v>1597</v>
      </c>
      <c r="T513" s="105">
        <v>17071.150000000001</v>
      </c>
      <c r="U513" s="67">
        <v>43753</v>
      </c>
      <c r="V513" s="67">
        <v>43830</v>
      </c>
      <c r="W513" s="118">
        <v>17071.150000000001</v>
      </c>
      <c r="X513" s="14"/>
    </row>
    <row r="514" spans="1:24" s="1" customFormat="1" ht="405">
      <c r="A514" s="19" t="s">
        <v>1598</v>
      </c>
      <c r="B514" s="14" t="s">
        <v>98</v>
      </c>
      <c r="C514" s="17" t="s">
        <v>84</v>
      </c>
      <c r="D514" s="17" t="s">
        <v>1599</v>
      </c>
      <c r="E514" s="101" t="s">
        <v>43</v>
      </c>
      <c r="F514" s="14"/>
      <c r="G514" s="14"/>
      <c r="H514" s="14"/>
      <c r="I514" s="34"/>
      <c r="J514" s="121" t="s">
        <v>1600</v>
      </c>
      <c r="K514" s="14"/>
      <c r="L514" s="38" t="s">
        <v>1601</v>
      </c>
      <c r="M514" s="14"/>
      <c r="N514" s="37"/>
      <c r="O514" s="14"/>
      <c r="P514" s="17"/>
      <c r="Q514" s="104" t="s">
        <v>1602</v>
      </c>
      <c r="R514" s="119"/>
      <c r="S514" s="19" t="s">
        <v>1603</v>
      </c>
      <c r="T514" s="105">
        <f>195000-(195000*0.217)</f>
        <v>152685</v>
      </c>
      <c r="U514" s="67">
        <v>43812</v>
      </c>
      <c r="V514" s="122">
        <v>44907</v>
      </c>
      <c r="W514" s="118">
        <v>0</v>
      </c>
      <c r="X514" s="14"/>
    </row>
    <row r="515" spans="1:24" s="1" customFormat="1" ht="90">
      <c r="A515" s="25" t="s">
        <v>1604</v>
      </c>
      <c r="B515" s="15" t="s">
        <v>98</v>
      </c>
      <c r="C515" s="16" t="s">
        <v>84</v>
      </c>
      <c r="D515" s="16" t="s">
        <v>1563</v>
      </c>
      <c r="E515" s="76" t="s">
        <v>48</v>
      </c>
      <c r="F515" s="16"/>
      <c r="G515" s="14"/>
      <c r="H515" s="15"/>
      <c r="I515" s="15"/>
      <c r="J515" s="34" t="s">
        <v>326</v>
      </c>
      <c r="K515" s="15"/>
      <c r="L515" s="16" t="s">
        <v>327</v>
      </c>
      <c r="M515" s="15"/>
      <c r="N515" s="14"/>
      <c r="O515" s="15"/>
      <c r="P515" s="15"/>
      <c r="Q515" s="37" t="s">
        <v>326</v>
      </c>
      <c r="R515" s="15"/>
      <c r="S515" s="95" t="s">
        <v>327</v>
      </c>
      <c r="T515" s="50">
        <v>9149.7800000000007</v>
      </c>
      <c r="U515" s="67">
        <v>43770</v>
      </c>
      <c r="V515" s="67">
        <v>43951</v>
      </c>
      <c r="W515" s="94">
        <v>0</v>
      </c>
      <c r="X515" s="14"/>
    </row>
    <row r="516" spans="1:24" s="1" customFormat="1" ht="105">
      <c r="A516" s="25" t="s">
        <v>1605</v>
      </c>
      <c r="B516" s="15" t="s">
        <v>98</v>
      </c>
      <c r="C516" s="16" t="s">
        <v>84</v>
      </c>
      <c r="D516" s="16" t="s">
        <v>1606</v>
      </c>
      <c r="E516" s="76" t="s">
        <v>48</v>
      </c>
      <c r="F516" s="16"/>
      <c r="G516" s="14"/>
      <c r="H516" s="15"/>
      <c r="I516" s="15"/>
      <c r="J516" s="34" t="s">
        <v>1376</v>
      </c>
      <c r="K516" s="15"/>
      <c r="L516" s="16" t="s">
        <v>1377</v>
      </c>
      <c r="M516" s="15"/>
      <c r="N516" s="14"/>
      <c r="O516" s="15"/>
      <c r="P516" s="15"/>
      <c r="Q516" s="34" t="s">
        <v>1376</v>
      </c>
      <c r="R516" s="15"/>
      <c r="S516" s="98" t="s">
        <v>1377</v>
      </c>
      <c r="T516" s="50">
        <v>4605</v>
      </c>
      <c r="U516" s="67">
        <v>43770</v>
      </c>
      <c r="V516" s="67">
        <v>43951</v>
      </c>
      <c r="W516" s="94">
        <v>0</v>
      </c>
      <c r="X516" s="14"/>
    </row>
    <row r="517" spans="1:24" s="1" customFormat="1" ht="75">
      <c r="A517" s="14" t="s">
        <v>1607</v>
      </c>
      <c r="B517" s="93" t="s">
        <v>98</v>
      </c>
      <c r="C517" s="93" t="s">
        <v>84</v>
      </c>
      <c r="D517" s="17" t="s">
        <v>1608</v>
      </c>
      <c r="E517" s="76" t="s">
        <v>48</v>
      </c>
      <c r="F517" s="17"/>
      <c r="G517" s="14"/>
      <c r="H517" s="14"/>
      <c r="I517" s="14"/>
      <c r="J517" s="35" t="s">
        <v>1609</v>
      </c>
      <c r="K517" s="14"/>
      <c r="L517" s="17" t="s">
        <v>1610</v>
      </c>
      <c r="M517" s="14"/>
      <c r="N517" s="14"/>
      <c r="O517" s="14"/>
      <c r="P517" s="14"/>
      <c r="Q517" s="56" t="s">
        <v>1609</v>
      </c>
      <c r="R517" s="14"/>
      <c r="S517" s="19" t="s">
        <v>1610</v>
      </c>
      <c r="T517" s="50">
        <v>15997</v>
      </c>
      <c r="U517" s="67">
        <v>43810</v>
      </c>
      <c r="V517" s="67">
        <v>43840</v>
      </c>
      <c r="W517" s="94">
        <v>0</v>
      </c>
      <c r="X517" s="14"/>
    </row>
    <row r="518" spans="1:24" s="1" customFormat="1" ht="60">
      <c r="A518" s="14" t="s">
        <v>1611</v>
      </c>
      <c r="B518" s="93" t="s">
        <v>98</v>
      </c>
      <c r="C518" s="93" t="s">
        <v>84</v>
      </c>
      <c r="D518" s="17" t="s">
        <v>1612</v>
      </c>
      <c r="E518" s="17" t="s">
        <v>39</v>
      </c>
      <c r="F518" s="17"/>
      <c r="G518" s="14"/>
      <c r="H518" s="14"/>
      <c r="I518" s="15"/>
      <c r="J518" s="34" t="s">
        <v>370</v>
      </c>
      <c r="K518" s="14"/>
      <c r="L518" s="17" t="s">
        <v>1540</v>
      </c>
      <c r="M518" s="14"/>
      <c r="N518" s="15"/>
      <c r="O518" s="14"/>
      <c r="P518" s="14"/>
      <c r="Q518" s="37" t="s">
        <v>370</v>
      </c>
      <c r="R518" s="18"/>
      <c r="S518" s="36" t="s">
        <v>371</v>
      </c>
      <c r="T518" s="50">
        <v>179400</v>
      </c>
      <c r="U518" s="67">
        <v>43862</v>
      </c>
      <c r="V518" s="67">
        <v>44957</v>
      </c>
      <c r="W518" s="94">
        <v>59800</v>
      </c>
      <c r="X518" s="14"/>
    </row>
    <row r="519" spans="1:24" s="1" customFormat="1" ht="120">
      <c r="A519" s="14" t="s">
        <v>1613</v>
      </c>
      <c r="B519" s="93" t="s">
        <v>98</v>
      </c>
      <c r="C519" s="93" t="s">
        <v>84</v>
      </c>
      <c r="D519" s="17" t="s">
        <v>1614</v>
      </c>
      <c r="E519" s="76" t="s">
        <v>48</v>
      </c>
      <c r="F519" s="17"/>
      <c r="G519" s="14"/>
      <c r="H519" s="14"/>
      <c r="I519" s="15"/>
      <c r="J519" s="34" t="s">
        <v>1615</v>
      </c>
      <c r="K519" s="14"/>
      <c r="L519" s="17" t="s">
        <v>1616</v>
      </c>
      <c r="M519" s="14"/>
      <c r="N519" s="15"/>
      <c r="O519" s="14"/>
      <c r="P519" s="14"/>
      <c r="Q519" s="37" t="s">
        <v>1615</v>
      </c>
      <c r="R519" s="18"/>
      <c r="S519" s="19" t="s">
        <v>1616</v>
      </c>
      <c r="T519" s="50">
        <v>7748</v>
      </c>
      <c r="U519" s="67">
        <v>43770</v>
      </c>
      <c r="V519" s="67">
        <v>44377</v>
      </c>
      <c r="W519" s="94">
        <v>1162.2</v>
      </c>
      <c r="X519" s="14"/>
    </row>
    <row r="520" spans="1:24" s="1" customFormat="1" ht="105">
      <c r="A520" s="14" t="s">
        <v>1617</v>
      </c>
      <c r="B520" s="93" t="s">
        <v>98</v>
      </c>
      <c r="C520" s="93" t="s">
        <v>84</v>
      </c>
      <c r="D520" s="17" t="s">
        <v>1618</v>
      </c>
      <c r="E520" s="16" t="s">
        <v>48</v>
      </c>
      <c r="F520" s="17"/>
      <c r="G520" s="14"/>
      <c r="H520" s="14"/>
      <c r="I520" s="15"/>
      <c r="J520" s="34" t="s">
        <v>1619</v>
      </c>
      <c r="K520" s="14"/>
      <c r="L520" s="17" t="s">
        <v>1620</v>
      </c>
      <c r="M520" s="14"/>
      <c r="N520" s="15"/>
      <c r="O520" s="14"/>
      <c r="P520" s="14"/>
      <c r="Q520" s="37" t="s">
        <v>1619</v>
      </c>
      <c r="R520" s="18"/>
      <c r="S520" s="17" t="s">
        <v>1620</v>
      </c>
      <c r="T520" s="50">
        <v>780</v>
      </c>
      <c r="U520" s="67">
        <v>43794</v>
      </c>
      <c r="V520" s="67">
        <v>43830</v>
      </c>
      <c r="W520" s="94">
        <v>780</v>
      </c>
      <c r="X520" s="14"/>
    </row>
    <row r="521" spans="1:24" s="1" customFormat="1" ht="75">
      <c r="A521" s="14" t="s">
        <v>1621</v>
      </c>
      <c r="B521" s="93" t="s">
        <v>98</v>
      </c>
      <c r="C521" s="93" t="s">
        <v>84</v>
      </c>
      <c r="D521" s="17" t="s">
        <v>1622</v>
      </c>
      <c r="E521" s="17" t="s">
        <v>48</v>
      </c>
      <c r="F521" s="17"/>
      <c r="G521" s="14"/>
      <c r="H521" s="14"/>
      <c r="I521" s="15"/>
      <c r="J521" s="34" t="s">
        <v>1623</v>
      </c>
      <c r="K521" s="14"/>
      <c r="L521" s="19" t="s">
        <v>1624</v>
      </c>
      <c r="M521" s="14"/>
      <c r="N521" s="15"/>
      <c r="O521" s="14"/>
      <c r="P521" s="14"/>
      <c r="Q521" s="37" t="s">
        <v>1623</v>
      </c>
      <c r="R521" s="18"/>
      <c r="S521" s="19" t="s">
        <v>1624</v>
      </c>
      <c r="T521" s="50">
        <v>3100</v>
      </c>
      <c r="U521" s="67">
        <v>43812</v>
      </c>
      <c r="V521" s="67">
        <v>43857</v>
      </c>
      <c r="W521" s="94">
        <v>3100</v>
      </c>
      <c r="X521" s="14"/>
    </row>
    <row r="522" spans="1:24" s="1" customFormat="1" ht="105">
      <c r="A522" s="14" t="s">
        <v>1625</v>
      </c>
      <c r="B522" s="93" t="s">
        <v>98</v>
      </c>
      <c r="C522" s="93" t="s">
        <v>84</v>
      </c>
      <c r="D522" s="17" t="s">
        <v>1626</v>
      </c>
      <c r="E522" s="76" t="s">
        <v>48</v>
      </c>
      <c r="F522" s="17"/>
      <c r="G522" s="14"/>
      <c r="H522" s="14"/>
      <c r="I522" s="15"/>
      <c r="J522" s="34" t="s">
        <v>1627</v>
      </c>
      <c r="K522" s="14"/>
      <c r="L522" s="17" t="s">
        <v>1628</v>
      </c>
      <c r="M522" s="14"/>
      <c r="N522" s="15"/>
      <c r="O522" s="14"/>
      <c r="P522" s="14"/>
      <c r="Q522" s="37" t="s">
        <v>1627</v>
      </c>
      <c r="R522" s="18"/>
      <c r="S522" s="19" t="s">
        <v>1628</v>
      </c>
      <c r="T522" s="50">
        <v>500</v>
      </c>
      <c r="U522" s="67">
        <v>43831</v>
      </c>
      <c r="V522" s="67">
        <v>44196</v>
      </c>
      <c r="W522" s="94">
        <v>500</v>
      </c>
      <c r="X522" s="14"/>
    </row>
    <row r="523" spans="1:24" s="1" customFormat="1" ht="60">
      <c r="A523" s="15" t="s">
        <v>1629</v>
      </c>
      <c r="B523" s="93" t="s">
        <v>98</v>
      </c>
      <c r="C523" s="93" t="s">
        <v>84</v>
      </c>
      <c r="D523" s="17" t="s">
        <v>1630</v>
      </c>
      <c r="E523" s="16" t="s">
        <v>39</v>
      </c>
      <c r="F523" s="15"/>
      <c r="G523" s="15"/>
      <c r="H523" s="15"/>
      <c r="I523" s="15"/>
      <c r="J523" s="37"/>
      <c r="K523" s="15" t="s">
        <v>1567</v>
      </c>
      <c r="L523" s="16" t="s">
        <v>1631</v>
      </c>
      <c r="M523" s="15"/>
      <c r="N523" s="15"/>
      <c r="O523" s="15"/>
      <c r="P523" s="15"/>
      <c r="Q523" s="37"/>
      <c r="R523" s="15" t="s">
        <v>1567</v>
      </c>
      <c r="S523" s="16" t="s">
        <v>1631</v>
      </c>
      <c r="T523" s="50">
        <v>4545</v>
      </c>
      <c r="U523" s="67">
        <v>43885</v>
      </c>
      <c r="V523" s="67">
        <v>44250</v>
      </c>
      <c r="W523" s="50">
        <v>0</v>
      </c>
      <c r="X523" s="14"/>
    </row>
    <row r="524" spans="1:24" s="1" customFormat="1" ht="60">
      <c r="A524" s="15" t="s">
        <v>1632</v>
      </c>
      <c r="B524" s="93" t="s">
        <v>98</v>
      </c>
      <c r="C524" s="93" t="s">
        <v>84</v>
      </c>
      <c r="D524" s="16" t="s">
        <v>1633</v>
      </c>
      <c r="E524" s="16" t="s">
        <v>51</v>
      </c>
      <c r="F524" s="15"/>
      <c r="G524" s="15"/>
      <c r="H524" s="15"/>
      <c r="I524" s="15"/>
      <c r="J524" s="37" t="s">
        <v>322</v>
      </c>
      <c r="K524" s="15"/>
      <c r="L524" s="15" t="s">
        <v>962</v>
      </c>
      <c r="M524" s="15"/>
      <c r="N524" s="15"/>
      <c r="O524" s="15"/>
      <c r="P524" s="15"/>
      <c r="Q524" s="37" t="s">
        <v>322</v>
      </c>
      <c r="R524" s="15"/>
      <c r="S524" s="29" t="s">
        <v>962</v>
      </c>
      <c r="T524" s="50">
        <v>190000</v>
      </c>
      <c r="U524" s="67">
        <v>43922</v>
      </c>
      <c r="V524" s="67">
        <v>44286</v>
      </c>
      <c r="W524" s="50">
        <v>0</v>
      </c>
      <c r="X524" s="14"/>
    </row>
    <row r="525" spans="1:24" s="1" customFormat="1" ht="75">
      <c r="A525" s="15" t="s">
        <v>1634</v>
      </c>
      <c r="B525" s="93" t="s">
        <v>98</v>
      </c>
      <c r="C525" s="93" t="s">
        <v>84</v>
      </c>
      <c r="D525" s="16" t="s">
        <v>1635</v>
      </c>
      <c r="E525" s="16" t="s">
        <v>48</v>
      </c>
      <c r="F525" s="15"/>
      <c r="G525" s="15"/>
      <c r="H525" s="15"/>
      <c r="I525" s="15"/>
      <c r="J525" s="37" t="s">
        <v>1636</v>
      </c>
      <c r="K525" s="15"/>
      <c r="L525" s="15" t="s">
        <v>1637</v>
      </c>
      <c r="M525" s="15"/>
      <c r="N525" s="15"/>
      <c r="O525" s="15"/>
      <c r="P525" s="15"/>
      <c r="Q525" s="37" t="s">
        <v>1636</v>
      </c>
      <c r="R525" s="15"/>
      <c r="S525" s="15" t="s">
        <v>1637</v>
      </c>
      <c r="T525" s="50">
        <v>1085</v>
      </c>
      <c r="U525" s="67">
        <v>43873</v>
      </c>
      <c r="V525" s="67">
        <v>43903</v>
      </c>
      <c r="W525" s="50">
        <v>1085</v>
      </c>
      <c r="X525" s="14"/>
    </row>
    <row r="526" spans="1:24" s="1" customFormat="1" ht="135">
      <c r="A526" s="15" t="s">
        <v>1638</v>
      </c>
      <c r="B526" s="93" t="s">
        <v>98</v>
      </c>
      <c r="C526" s="93" t="s">
        <v>84</v>
      </c>
      <c r="D526" s="16" t="s">
        <v>1639</v>
      </c>
      <c r="E526" s="16" t="s">
        <v>51</v>
      </c>
      <c r="F526" s="15"/>
      <c r="G526" s="15"/>
      <c r="H526" s="15"/>
      <c r="I526" s="15"/>
      <c r="J526" s="37" t="s">
        <v>1640</v>
      </c>
      <c r="K526" s="15"/>
      <c r="L526" s="15" t="s">
        <v>1641</v>
      </c>
      <c r="M526" s="15"/>
      <c r="N526" s="15"/>
      <c r="O526" s="15"/>
      <c r="P526" s="15"/>
      <c r="Q526" s="37" t="s">
        <v>1640</v>
      </c>
      <c r="R526" s="15"/>
      <c r="S526" s="29" t="s">
        <v>1641</v>
      </c>
      <c r="T526" s="50">
        <v>6902.2</v>
      </c>
      <c r="U526" s="67">
        <v>43952</v>
      </c>
      <c r="V526" s="67">
        <v>45777</v>
      </c>
      <c r="W526" s="50">
        <v>0</v>
      </c>
      <c r="X526" s="14"/>
    </row>
    <row r="527" spans="1:24" s="1" customFormat="1" ht="75">
      <c r="A527" s="15" t="s">
        <v>1642</v>
      </c>
      <c r="B527" s="93" t="s">
        <v>98</v>
      </c>
      <c r="C527" s="93" t="s">
        <v>84</v>
      </c>
      <c r="D527" s="16" t="s">
        <v>1643</v>
      </c>
      <c r="E527" s="16" t="s">
        <v>48</v>
      </c>
      <c r="F527" s="15"/>
      <c r="G527" s="15"/>
      <c r="H527" s="15"/>
      <c r="I527" s="15"/>
      <c r="J527" s="37" t="s">
        <v>1193</v>
      </c>
      <c r="K527" s="15"/>
      <c r="L527" s="15" t="s">
        <v>1194</v>
      </c>
      <c r="M527" s="15"/>
      <c r="N527" s="15"/>
      <c r="O527" s="15"/>
      <c r="P527" s="15"/>
      <c r="Q527" s="37" t="s">
        <v>1193</v>
      </c>
      <c r="R527" s="15"/>
      <c r="S527" s="15" t="s">
        <v>1194</v>
      </c>
      <c r="T527" s="50">
        <v>1050</v>
      </c>
      <c r="U527" s="67"/>
      <c r="V527" s="67"/>
      <c r="W527" s="50">
        <v>0</v>
      </c>
      <c r="X527" s="14"/>
    </row>
    <row r="528" spans="1:24" s="1" customFormat="1" ht="60">
      <c r="A528" s="15" t="s">
        <v>1644</v>
      </c>
      <c r="B528" s="93" t="s">
        <v>98</v>
      </c>
      <c r="C528" s="93" t="s">
        <v>84</v>
      </c>
      <c r="D528" s="17" t="s">
        <v>1580</v>
      </c>
      <c r="E528" s="17" t="s">
        <v>51</v>
      </c>
      <c r="F528" s="17"/>
      <c r="G528" s="14"/>
      <c r="H528" s="14"/>
      <c r="I528" s="15"/>
      <c r="J528" s="34" t="s">
        <v>1560</v>
      </c>
      <c r="K528" s="14"/>
      <c r="L528" s="17" t="s">
        <v>1561</v>
      </c>
      <c r="M528" s="14"/>
      <c r="N528" s="15"/>
      <c r="O528" s="14"/>
      <c r="P528" s="14"/>
      <c r="Q528" s="37" t="s">
        <v>1560</v>
      </c>
      <c r="R528" s="14"/>
      <c r="S528" s="19" t="s">
        <v>1561</v>
      </c>
      <c r="T528" s="50">
        <v>80000</v>
      </c>
      <c r="U528" s="67">
        <v>44044</v>
      </c>
      <c r="V528" s="67">
        <v>44408</v>
      </c>
      <c r="W528" s="50">
        <v>0</v>
      </c>
      <c r="X528" s="14"/>
    </row>
    <row r="529" spans="1:24" s="1" customFormat="1" ht="45">
      <c r="A529" s="15" t="s">
        <v>1645</v>
      </c>
      <c r="B529" s="93" t="s">
        <v>98</v>
      </c>
      <c r="C529" s="93" t="s">
        <v>84</v>
      </c>
      <c r="D529" s="17" t="s">
        <v>1646</v>
      </c>
      <c r="E529" s="17" t="s">
        <v>48</v>
      </c>
      <c r="F529" s="17"/>
      <c r="G529" s="14"/>
      <c r="H529" s="14"/>
      <c r="I529" s="15"/>
      <c r="J529" s="34" t="s">
        <v>1647</v>
      </c>
      <c r="K529" s="14"/>
      <c r="L529" s="17" t="s">
        <v>1648</v>
      </c>
      <c r="M529" s="14"/>
      <c r="N529" s="15"/>
      <c r="O529" s="14"/>
      <c r="P529" s="14"/>
      <c r="Q529" s="37" t="s">
        <v>1647</v>
      </c>
      <c r="R529" s="14"/>
      <c r="S529" s="19" t="s">
        <v>1648</v>
      </c>
      <c r="T529" s="50"/>
      <c r="U529" s="67"/>
      <c r="V529" s="67"/>
      <c r="W529" s="50">
        <v>0</v>
      </c>
      <c r="X529" s="14"/>
    </row>
    <row r="530" spans="1:24" s="1" customFormat="1" ht="75">
      <c r="A530" s="15" t="s">
        <v>1649</v>
      </c>
      <c r="B530" s="93" t="s">
        <v>98</v>
      </c>
      <c r="C530" s="93" t="s">
        <v>84</v>
      </c>
      <c r="D530" s="17" t="s">
        <v>1650</v>
      </c>
      <c r="E530" s="17" t="s">
        <v>48</v>
      </c>
      <c r="F530" s="17"/>
      <c r="G530" s="14"/>
      <c r="H530" s="14"/>
      <c r="I530" s="15"/>
      <c r="J530" s="34" t="s">
        <v>1306</v>
      </c>
      <c r="K530" s="14"/>
      <c r="L530" s="17" t="s">
        <v>1305</v>
      </c>
      <c r="M530" s="14"/>
      <c r="N530" s="15"/>
      <c r="O530" s="14"/>
      <c r="P530" s="14"/>
      <c r="Q530" s="37" t="s">
        <v>1306</v>
      </c>
      <c r="R530" s="14"/>
      <c r="S530" s="19" t="s">
        <v>1305</v>
      </c>
      <c r="T530" s="50">
        <v>19647</v>
      </c>
      <c r="U530" s="67">
        <v>43903</v>
      </c>
      <c r="V530" s="67">
        <v>43903</v>
      </c>
      <c r="W530" s="50">
        <v>10042.5</v>
      </c>
      <c r="X530" s="14"/>
    </row>
    <row r="531" spans="1:24" s="1" customFormat="1" ht="45">
      <c r="A531" s="15" t="s">
        <v>1651</v>
      </c>
      <c r="B531" s="93" t="s">
        <v>98</v>
      </c>
      <c r="C531" s="93" t="s">
        <v>84</v>
      </c>
      <c r="D531" s="16" t="s">
        <v>1652</v>
      </c>
      <c r="E531" s="16" t="s">
        <v>39</v>
      </c>
      <c r="F531" s="15"/>
      <c r="G531" s="15"/>
      <c r="H531" s="15"/>
      <c r="I531" s="15"/>
      <c r="J531" s="34" t="s">
        <v>292</v>
      </c>
      <c r="K531" s="15"/>
      <c r="L531" s="16" t="s">
        <v>1574</v>
      </c>
      <c r="M531" s="15"/>
      <c r="N531" s="14"/>
      <c r="O531" s="15"/>
      <c r="P531" s="15"/>
      <c r="Q531" s="37" t="s">
        <v>292</v>
      </c>
      <c r="R531" s="15"/>
      <c r="S531" s="95" t="s">
        <v>1574</v>
      </c>
      <c r="T531" s="50">
        <v>173.07</v>
      </c>
      <c r="U531" s="67">
        <v>43909</v>
      </c>
      <c r="V531" s="67">
        <v>44273</v>
      </c>
      <c r="W531" s="50">
        <v>173.07</v>
      </c>
      <c r="X531" s="14"/>
    </row>
    <row r="532" spans="1:24" s="1" customFormat="1" ht="150">
      <c r="A532" s="15" t="s">
        <v>1653</v>
      </c>
      <c r="B532" s="93" t="s">
        <v>98</v>
      </c>
      <c r="C532" s="93" t="s">
        <v>84</v>
      </c>
      <c r="D532" s="16" t="s">
        <v>1654</v>
      </c>
      <c r="E532" s="16" t="s">
        <v>51</v>
      </c>
      <c r="F532" s="15"/>
      <c r="G532" s="15"/>
      <c r="H532" s="15"/>
      <c r="I532" s="15"/>
      <c r="J532" s="37" t="s">
        <v>1640</v>
      </c>
      <c r="K532" s="15"/>
      <c r="L532" s="15" t="s">
        <v>1641</v>
      </c>
      <c r="M532" s="15"/>
      <c r="N532" s="15"/>
      <c r="O532" s="15"/>
      <c r="P532" s="15"/>
      <c r="Q532" s="37" t="s">
        <v>1640</v>
      </c>
      <c r="R532" s="15"/>
      <c r="S532" s="15" t="s">
        <v>1641</v>
      </c>
      <c r="T532" s="50">
        <v>14039.4</v>
      </c>
      <c r="U532" s="67">
        <v>43952</v>
      </c>
      <c r="V532" s="67">
        <v>45777</v>
      </c>
      <c r="W532" s="50">
        <v>0</v>
      </c>
      <c r="X532" s="14"/>
    </row>
    <row r="533" spans="1:24" s="1" customFormat="1" ht="180">
      <c r="A533" s="15" t="s">
        <v>1655</v>
      </c>
      <c r="B533" s="93" t="s">
        <v>98</v>
      </c>
      <c r="C533" s="93" t="s">
        <v>84</v>
      </c>
      <c r="D533" s="16" t="s">
        <v>1656</v>
      </c>
      <c r="E533" s="16" t="s">
        <v>51</v>
      </c>
      <c r="F533" s="15"/>
      <c r="G533" s="15"/>
      <c r="H533" s="15"/>
      <c r="I533" s="15"/>
      <c r="J533" s="37" t="s">
        <v>144</v>
      </c>
      <c r="K533" s="15"/>
      <c r="L533" s="15" t="s">
        <v>145</v>
      </c>
      <c r="M533" s="15"/>
      <c r="N533" s="15"/>
      <c r="O533" s="15"/>
      <c r="P533" s="15"/>
      <c r="Q533" s="37" t="s">
        <v>144</v>
      </c>
      <c r="R533" s="15"/>
      <c r="S533" s="15" t="s">
        <v>145</v>
      </c>
      <c r="T533" s="50">
        <v>32340.2</v>
      </c>
      <c r="U533" s="67">
        <v>43952</v>
      </c>
      <c r="V533" s="67">
        <v>45777</v>
      </c>
      <c r="W533" s="50">
        <v>0</v>
      </c>
      <c r="X533" s="14"/>
    </row>
    <row r="534" spans="1:24" s="1" customFormat="1" ht="45">
      <c r="A534" s="15" t="s">
        <v>1657</v>
      </c>
      <c r="B534" s="93" t="s">
        <v>98</v>
      </c>
      <c r="C534" s="93" t="s">
        <v>84</v>
      </c>
      <c r="D534" s="16" t="s">
        <v>1658</v>
      </c>
      <c r="E534" s="16" t="s">
        <v>48</v>
      </c>
      <c r="F534" s="15"/>
      <c r="G534" s="15"/>
      <c r="H534" s="15"/>
      <c r="I534" s="15"/>
      <c r="J534" s="34" t="s">
        <v>1659</v>
      </c>
      <c r="K534" s="15"/>
      <c r="L534" s="34" t="s">
        <v>1660</v>
      </c>
      <c r="M534" s="15"/>
      <c r="N534" s="15"/>
      <c r="O534" s="15"/>
      <c r="P534" s="15"/>
      <c r="Q534" s="34" t="s">
        <v>1659</v>
      </c>
      <c r="R534" s="15"/>
      <c r="S534" s="95" t="s">
        <v>1660</v>
      </c>
      <c r="T534" s="50">
        <v>20400</v>
      </c>
      <c r="U534" s="67">
        <v>43917</v>
      </c>
      <c r="V534" s="67">
        <v>43951</v>
      </c>
      <c r="W534" s="50">
        <v>0</v>
      </c>
      <c r="X534" s="14"/>
    </row>
    <row r="535" spans="1:24" s="1" customFormat="1" ht="90">
      <c r="A535" s="14" t="s">
        <v>1661</v>
      </c>
      <c r="B535" s="96">
        <v>80204250585</v>
      </c>
      <c r="C535" s="97" t="s">
        <v>84</v>
      </c>
      <c r="D535" s="16" t="s">
        <v>1662</v>
      </c>
      <c r="E535" s="16" t="s">
        <v>48</v>
      </c>
      <c r="F535" s="40"/>
      <c r="G535" s="41"/>
      <c r="H535" s="15"/>
      <c r="I535" s="41"/>
      <c r="J535" s="34" t="s">
        <v>326</v>
      </c>
      <c r="K535" s="15"/>
      <c r="L535" s="16" t="s">
        <v>327</v>
      </c>
      <c r="M535" s="15"/>
      <c r="N535" s="14"/>
      <c r="O535" s="14"/>
      <c r="P535" s="14"/>
      <c r="Q535" s="37" t="s">
        <v>326</v>
      </c>
      <c r="R535" s="14"/>
      <c r="S535" s="95" t="s">
        <v>327</v>
      </c>
      <c r="T535" s="50">
        <v>10340</v>
      </c>
      <c r="U535" s="67">
        <v>43952</v>
      </c>
      <c r="V535" s="67">
        <v>44135</v>
      </c>
      <c r="W535" s="50">
        <v>0</v>
      </c>
      <c r="X535" s="14"/>
    </row>
    <row r="536" spans="1:24" s="1" customFormat="1" ht="105">
      <c r="A536" s="15" t="s">
        <v>1663</v>
      </c>
      <c r="B536" s="96">
        <v>80204250585</v>
      </c>
      <c r="C536" s="97" t="s">
        <v>84</v>
      </c>
      <c r="D536" s="16" t="s">
        <v>1664</v>
      </c>
      <c r="E536" s="16" t="s">
        <v>48</v>
      </c>
      <c r="F536" s="40"/>
      <c r="G536" s="41"/>
      <c r="H536" s="15"/>
      <c r="I536" s="41"/>
      <c r="J536" s="34" t="s">
        <v>1376</v>
      </c>
      <c r="K536" s="15"/>
      <c r="L536" s="16" t="s">
        <v>1377</v>
      </c>
      <c r="M536" s="15"/>
      <c r="N536" s="14"/>
      <c r="O536" s="14"/>
      <c r="P536" s="14"/>
      <c r="Q536" s="34" t="s">
        <v>1376</v>
      </c>
      <c r="R536" s="14"/>
      <c r="S536" s="98" t="s">
        <v>1377</v>
      </c>
      <c r="T536" s="50">
        <v>5322.75</v>
      </c>
      <c r="U536" s="67">
        <v>43952</v>
      </c>
      <c r="V536" s="67">
        <v>44135</v>
      </c>
      <c r="W536" s="50">
        <v>0</v>
      </c>
      <c r="X536" s="14"/>
    </row>
    <row r="537" spans="1:24" s="1" customFormat="1" ht="90">
      <c r="A537" s="25" t="s">
        <v>1665</v>
      </c>
      <c r="B537" s="15" t="s">
        <v>98</v>
      </c>
      <c r="C537" s="16" t="s">
        <v>1666</v>
      </c>
      <c r="D537" s="16" t="s">
        <v>1667</v>
      </c>
      <c r="E537" s="16" t="s">
        <v>48</v>
      </c>
      <c r="F537" s="16"/>
      <c r="G537" s="14"/>
      <c r="H537" s="15"/>
      <c r="I537" s="15"/>
      <c r="J537" s="34" t="s">
        <v>1668</v>
      </c>
      <c r="K537" s="15"/>
      <c r="L537" s="16" t="s">
        <v>1669</v>
      </c>
      <c r="M537" s="15"/>
      <c r="N537" s="15"/>
      <c r="O537" s="15"/>
      <c r="P537" s="15"/>
      <c r="Q537" s="37" t="s">
        <v>1668</v>
      </c>
      <c r="R537" s="15"/>
      <c r="S537" s="29" t="s">
        <v>1669</v>
      </c>
      <c r="T537" s="50">
        <v>24900</v>
      </c>
      <c r="U537" s="67">
        <v>42978</v>
      </c>
      <c r="V537" s="67">
        <v>44074</v>
      </c>
      <c r="W537" s="94">
        <v>24900</v>
      </c>
      <c r="X537" s="14"/>
    </row>
    <row r="538" spans="1:24" s="1" customFormat="1" ht="45">
      <c r="A538" s="25" t="s">
        <v>1670</v>
      </c>
      <c r="B538" s="15" t="s">
        <v>98</v>
      </c>
      <c r="C538" s="16" t="s">
        <v>1666</v>
      </c>
      <c r="D538" s="16" t="s">
        <v>561</v>
      </c>
      <c r="E538" s="16" t="s">
        <v>48</v>
      </c>
      <c r="F538" s="16"/>
      <c r="G538" s="14"/>
      <c r="H538" s="15"/>
      <c r="I538" s="15"/>
      <c r="J538" s="34" t="s">
        <v>1671</v>
      </c>
      <c r="K538" s="15"/>
      <c r="L538" s="16" t="s">
        <v>1672</v>
      </c>
      <c r="M538" s="15"/>
      <c r="N538" s="14"/>
      <c r="O538" s="15"/>
      <c r="P538" s="15"/>
      <c r="Q538" s="37" t="s">
        <v>1671</v>
      </c>
      <c r="R538" s="15"/>
      <c r="S538" s="29" t="s">
        <v>1672</v>
      </c>
      <c r="T538" s="50">
        <v>798</v>
      </c>
      <c r="U538" s="67">
        <v>43438</v>
      </c>
      <c r="V538" s="67">
        <v>43860</v>
      </c>
      <c r="W538" s="94">
        <v>717.2</v>
      </c>
      <c r="X538" s="14"/>
    </row>
    <row r="539" spans="1:24" s="1" customFormat="1" ht="45">
      <c r="A539" s="25" t="s">
        <v>1673</v>
      </c>
      <c r="B539" s="15" t="s">
        <v>98</v>
      </c>
      <c r="C539" s="16" t="s">
        <v>1666</v>
      </c>
      <c r="D539" s="16" t="s">
        <v>1674</v>
      </c>
      <c r="E539" s="16" t="s">
        <v>48</v>
      </c>
      <c r="F539" s="16"/>
      <c r="G539" s="14"/>
      <c r="H539" s="15"/>
      <c r="I539" s="15"/>
      <c r="J539" s="34" t="s">
        <v>1195</v>
      </c>
      <c r="K539" s="15"/>
      <c r="L539" s="16" t="s">
        <v>208</v>
      </c>
      <c r="M539" s="15"/>
      <c r="N539" s="14"/>
      <c r="O539" s="15"/>
      <c r="P539" s="15"/>
      <c r="Q539" s="37" t="s">
        <v>1195</v>
      </c>
      <c r="R539" s="15"/>
      <c r="S539" s="29" t="s">
        <v>208</v>
      </c>
      <c r="T539" s="50">
        <v>875.11</v>
      </c>
      <c r="U539" s="67">
        <v>43445</v>
      </c>
      <c r="V539" s="67"/>
      <c r="W539" s="94">
        <v>636.72</v>
      </c>
      <c r="X539" s="14"/>
    </row>
    <row r="540" spans="1:24" s="1" customFormat="1" ht="45">
      <c r="A540" s="25" t="s">
        <v>1675</v>
      </c>
      <c r="B540" s="15" t="s">
        <v>98</v>
      </c>
      <c r="C540" s="16" t="s">
        <v>1666</v>
      </c>
      <c r="D540" s="16" t="s">
        <v>561</v>
      </c>
      <c r="E540" s="16" t="s">
        <v>48</v>
      </c>
      <c r="F540" s="16"/>
      <c r="G540" s="14"/>
      <c r="H540" s="15"/>
      <c r="I540" s="15"/>
      <c r="J540" s="34" t="s">
        <v>562</v>
      </c>
      <c r="K540" s="15"/>
      <c r="L540" s="16" t="s">
        <v>563</v>
      </c>
      <c r="M540" s="15"/>
      <c r="N540" s="14"/>
      <c r="O540" s="15"/>
      <c r="P540" s="15"/>
      <c r="Q540" s="37" t="s">
        <v>562</v>
      </c>
      <c r="R540" s="15"/>
      <c r="S540" s="29" t="s">
        <v>563</v>
      </c>
      <c r="T540" s="50">
        <v>796.8</v>
      </c>
      <c r="U540" s="67">
        <v>43445</v>
      </c>
      <c r="V540" s="67">
        <v>43493</v>
      </c>
      <c r="W540" s="94">
        <v>768.8</v>
      </c>
      <c r="X540" s="14"/>
    </row>
    <row r="541" spans="1:24" s="1" customFormat="1" ht="60">
      <c r="A541" s="25" t="s">
        <v>1676</v>
      </c>
      <c r="B541" s="15" t="s">
        <v>98</v>
      </c>
      <c r="C541" s="16" t="s">
        <v>1666</v>
      </c>
      <c r="D541" s="16" t="s">
        <v>1677</v>
      </c>
      <c r="E541" s="16" t="s">
        <v>39</v>
      </c>
      <c r="F541" s="16"/>
      <c r="G541" s="14"/>
      <c r="H541" s="15"/>
      <c r="I541" s="15"/>
      <c r="J541" s="34" t="s">
        <v>1678</v>
      </c>
      <c r="K541" s="15"/>
      <c r="L541" s="16" t="s">
        <v>1679</v>
      </c>
      <c r="M541" s="15"/>
      <c r="N541" s="14"/>
      <c r="O541" s="15"/>
      <c r="P541" s="15"/>
      <c r="Q541" s="37" t="s">
        <v>1678</v>
      </c>
      <c r="R541" s="15"/>
      <c r="S541" s="29" t="s">
        <v>1679</v>
      </c>
      <c r="T541" s="50">
        <v>7200</v>
      </c>
      <c r="U541" s="67">
        <v>43598</v>
      </c>
      <c r="V541" s="67">
        <v>44196</v>
      </c>
      <c r="W541" s="94">
        <v>7200</v>
      </c>
      <c r="X541" s="14"/>
    </row>
    <row r="542" spans="1:24" s="1" customFormat="1" ht="60">
      <c r="A542" s="25" t="s">
        <v>1680</v>
      </c>
      <c r="B542" s="15" t="s">
        <v>98</v>
      </c>
      <c r="C542" s="16" t="s">
        <v>1666</v>
      </c>
      <c r="D542" s="16" t="s">
        <v>1681</v>
      </c>
      <c r="E542" s="16" t="s">
        <v>48</v>
      </c>
      <c r="F542" s="16"/>
      <c r="G542" s="14"/>
      <c r="H542" s="15"/>
      <c r="I542" s="15"/>
      <c r="J542" s="34" t="s">
        <v>1195</v>
      </c>
      <c r="K542" s="15"/>
      <c r="L542" s="16" t="s">
        <v>208</v>
      </c>
      <c r="M542" s="15"/>
      <c r="N542" s="14"/>
      <c r="O542" s="15"/>
      <c r="P542" s="15"/>
      <c r="Q542" s="37" t="s">
        <v>1195</v>
      </c>
      <c r="R542" s="15"/>
      <c r="S542" s="29" t="s">
        <v>208</v>
      </c>
      <c r="T542" s="50">
        <v>677</v>
      </c>
      <c r="U542" s="67">
        <v>43607</v>
      </c>
      <c r="V542" s="67">
        <v>43963</v>
      </c>
      <c r="W542" s="94">
        <v>677</v>
      </c>
      <c r="X542" s="14"/>
    </row>
    <row r="543" spans="1:24" s="1" customFormat="1" ht="45">
      <c r="A543" s="25" t="s">
        <v>1682</v>
      </c>
      <c r="B543" s="15" t="s">
        <v>98</v>
      </c>
      <c r="C543" s="16" t="s">
        <v>1666</v>
      </c>
      <c r="D543" s="16" t="s">
        <v>1683</v>
      </c>
      <c r="E543" s="16" t="s">
        <v>48</v>
      </c>
      <c r="F543" s="16"/>
      <c r="G543" s="14"/>
      <c r="H543" s="15"/>
      <c r="I543" s="15"/>
      <c r="J543" s="34" t="s">
        <v>1195</v>
      </c>
      <c r="K543" s="15"/>
      <c r="L543" s="16" t="s">
        <v>208</v>
      </c>
      <c r="M543" s="15"/>
      <c r="N543" s="14"/>
      <c r="O543" s="15"/>
      <c r="P543" s="15"/>
      <c r="Q543" s="37" t="s">
        <v>1195</v>
      </c>
      <c r="R543" s="15"/>
      <c r="S543" s="29" t="s">
        <v>208</v>
      </c>
      <c r="T543" s="50">
        <v>4129</v>
      </c>
      <c r="U543" s="67">
        <v>43607</v>
      </c>
      <c r="V543" s="67">
        <v>43963</v>
      </c>
      <c r="W543" s="94">
        <v>4129</v>
      </c>
      <c r="X543" s="14"/>
    </row>
    <row r="544" spans="1:24" s="1" customFormat="1" ht="45">
      <c r="A544" s="25" t="s">
        <v>1684</v>
      </c>
      <c r="B544" s="15" t="s">
        <v>98</v>
      </c>
      <c r="C544" s="16" t="s">
        <v>1666</v>
      </c>
      <c r="D544" s="16" t="s">
        <v>1674</v>
      </c>
      <c r="E544" s="16" t="s">
        <v>48</v>
      </c>
      <c r="F544" s="16"/>
      <c r="G544" s="14"/>
      <c r="H544" s="15"/>
      <c r="I544" s="15"/>
      <c r="J544" s="34" t="s">
        <v>1195</v>
      </c>
      <c r="K544" s="15"/>
      <c r="L544" s="16" t="s">
        <v>208</v>
      </c>
      <c r="M544" s="15"/>
      <c r="N544" s="14"/>
      <c r="O544" s="15"/>
      <c r="P544" s="15"/>
      <c r="Q544" s="37" t="s">
        <v>1195</v>
      </c>
      <c r="R544" s="15"/>
      <c r="S544" s="29" t="s">
        <v>208</v>
      </c>
      <c r="T544" s="50">
        <v>463.54</v>
      </c>
      <c r="U544" s="67">
        <v>43609</v>
      </c>
      <c r="V544" s="67"/>
      <c r="W544" s="94">
        <v>426.66</v>
      </c>
      <c r="X544" s="14"/>
    </row>
    <row r="545" spans="1:24" s="1" customFormat="1" ht="45">
      <c r="A545" s="25" t="s">
        <v>1685</v>
      </c>
      <c r="B545" s="15" t="s">
        <v>98</v>
      </c>
      <c r="C545" s="16" t="s">
        <v>1666</v>
      </c>
      <c r="D545" s="16" t="s">
        <v>1686</v>
      </c>
      <c r="E545" s="16" t="s">
        <v>48</v>
      </c>
      <c r="F545" s="17"/>
      <c r="G545" s="14"/>
      <c r="H545" s="14"/>
      <c r="I545" s="14"/>
      <c r="J545" s="34" t="s">
        <v>1687</v>
      </c>
      <c r="K545" s="15"/>
      <c r="L545" s="16" t="s">
        <v>1688</v>
      </c>
      <c r="M545" s="14"/>
      <c r="N545" s="14"/>
      <c r="O545" s="14"/>
      <c r="P545" s="14"/>
      <c r="Q545" s="34" t="s">
        <v>1687</v>
      </c>
      <c r="R545" s="15"/>
      <c r="S545" s="16" t="s">
        <v>1688</v>
      </c>
      <c r="T545" s="50">
        <v>15000</v>
      </c>
      <c r="U545" s="67">
        <v>43709</v>
      </c>
      <c r="V545" s="67">
        <v>44834</v>
      </c>
      <c r="W545" s="94">
        <v>5000</v>
      </c>
      <c r="X545" s="14"/>
    </row>
    <row r="546" spans="1:24" s="1" customFormat="1" ht="60">
      <c r="A546" s="25" t="s">
        <v>1689</v>
      </c>
      <c r="B546" s="15" t="s">
        <v>98</v>
      </c>
      <c r="C546" s="16" t="s">
        <v>1666</v>
      </c>
      <c r="D546" s="16" t="s">
        <v>1690</v>
      </c>
      <c r="E546" s="16" t="s">
        <v>48</v>
      </c>
      <c r="F546" s="17"/>
      <c r="G546" s="14"/>
      <c r="H546" s="14"/>
      <c r="I546" s="14"/>
      <c r="J546" s="34">
        <v>97769690583</v>
      </c>
      <c r="K546" s="15"/>
      <c r="L546" s="16" t="s">
        <v>1691</v>
      </c>
      <c r="M546" s="14"/>
      <c r="N546" s="14"/>
      <c r="O546" s="14"/>
      <c r="P546" s="14"/>
      <c r="Q546" s="34">
        <v>97769690583</v>
      </c>
      <c r="R546" s="15"/>
      <c r="S546" s="16" t="s">
        <v>1691</v>
      </c>
      <c r="T546" s="50">
        <v>12000</v>
      </c>
      <c r="U546" s="67">
        <v>43678</v>
      </c>
      <c r="V546" s="67">
        <v>44773</v>
      </c>
      <c r="W546" s="94">
        <v>4000</v>
      </c>
      <c r="X546" s="14"/>
    </row>
    <row r="547" spans="1:24" s="1" customFormat="1" ht="165">
      <c r="A547" s="25" t="s">
        <v>1692</v>
      </c>
      <c r="B547" s="15" t="s">
        <v>98</v>
      </c>
      <c r="C547" s="16" t="s">
        <v>1666</v>
      </c>
      <c r="D547" s="16" t="s">
        <v>1693</v>
      </c>
      <c r="E547" s="16" t="s">
        <v>48</v>
      </c>
      <c r="F547" s="17"/>
      <c r="G547" s="14"/>
      <c r="H547" s="14"/>
      <c r="I547" s="14"/>
      <c r="J547" s="34">
        <v>10209790152</v>
      </c>
      <c r="K547" s="15"/>
      <c r="L547" s="16" t="s">
        <v>1669</v>
      </c>
      <c r="M547" s="14"/>
      <c r="N547" s="14"/>
      <c r="O547" s="14"/>
      <c r="P547" s="14"/>
      <c r="Q547" s="34">
        <v>10209790152</v>
      </c>
      <c r="R547" s="15"/>
      <c r="S547" s="16" t="s">
        <v>1669</v>
      </c>
      <c r="T547" s="50">
        <v>4950</v>
      </c>
      <c r="U547" s="67">
        <v>43678</v>
      </c>
      <c r="V547" s="67">
        <v>44773</v>
      </c>
      <c r="W547" s="94">
        <v>1650</v>
      </c>
      <c r="X547" s="14"/>
    </row>
    <row r="548" spans="1:24" s="1" customFormat="1" ht="75">
      <c r="A548" s="14" t="s">
        <v>1694</v>
      </c>
      <c r="B548" s="15" t="s">
        <v>98</v>
      </c>
      <c r="C548" s="16" t="s">
        <v>1666</v>
      </c>
      <c r="D548" s="16" t="s">
        <v>1695</v>
      </c>
      <c r="E548" s="16" t="s">
        <v>48</v>
      </c>
      <c r="F548" s="17"/>
      <c r="G548" s="14"/>
      <c r="H548" s="14"/>
      <c r="I548" s="14"/>
      <c r="J548" s="34" t="s">
        <v>1687</v>
      </c>
      <c r="K548" s="15"/>
      <c r="L548" s="16" t="s">
        <v>1696</v>
      </c>
      <c r="M548" s="14"/>
      <c r="N548" s="14"/>
      <c r="O548" s="14"/>
      <c r="P548" s="14"/>
      <c r="Q548" s="34" t="s">
        <v>1687</v>
      </c>
      <c r="R548" s="15"/>
      <c r="S548" s="16" t="s">
        <v>1696</v>
      </c>
      <c r="T548" s="50">
        <v>2100</v>
      </c>
      <c r="U548" s="67">
        <v>43770</v>
      </c>
      <c r="V548" s="67">
        <v>44895</v>
      </c>
      <c r="W548" s="94">
        <v>700</v>
      </c>
      <c r="X548" s="14"/>
    </row>
    <row r="549" spans="1:24" s="1" customFormat="1" ht="105">
      <c r="A549" s="14" t="s">
        <v>1697</v>
      </c>
      <c r="B549" s="15" t="s">
        <v>98</v>
      </c>
      <c r="C549" s="16" t="s">
        <v>1666</v>
      </c>
      <c r="D549" s="16" t="s">
        <v>1698</v>
      </c>
      <c r="E549" s="16" t="s">
        <v>48</v>
      </c>
      <c r="F549" s="16"/>
      <c r="G549" s="14"/>
      <c r="H549" s="15"/>
      <c r="I549" s="15"/>
      <c r="J549" s="34" t="s">
        <v>1699</v>
      </c>
      <c r="K549" s="15"/>
      <c r="L549" s="16" t="s">
        <v>1700</v>
      </c>
      <c r="M549" s="15"/>
      <c r="N549" s="14"/>
      <c r="O549" s="15"/>
      <c r="P549" s="15"/>
      <c r="Q549" s="37" t="s">
        <v>1699</v>
      </c>
      <c r="R549" s="15"/>
      <c r="S549" s="16" t="s">
        <v>1700</v>
      </c>
      <c r="T549" s="50">
        <v>4000</v>
      </c>
      <c r="U549" s="67">
        <v>43754</v>
      </c>
      <c r="V549" s="67">
        <v>44196</v>
      </c>
      <c r="W549" s="94">
        <v>4000</v>
      </c>
      <c r="X549" s="14"/>
    </row>
    <row r="550" spans="1:24" s="1" customFormat="1" ht="60">
      <c r="A550" s="14" t="s">
        <v>1701</v>
      </c>
      <c r="B550" s="15" t="s">
        <v>98</v>
      </c>
      <c r="C550" s="16" t="s">
        <v>1666</v>
      </c>
      <c r="D550" s="16" t="s">
        <v>1702</v>
      </c>
      <c r="E550" s="16" t="s">
        <v>48</v>
      </c>
      <c r="F550" s="16"/>
      <c r="G550" s="14"/>
      <c r="H550" s="15"/>
      <c r="I550" s="15"/>
      <c r="J550" s="34" t="s">
        <v>1703</v>
      </c>
      <c r="K550" s="15"/>
      <c r="L550" s="16" t="s">
        <v>1704</v>
      </c>
      <c r="M550" s="15"/>
      <c r="N550" s="14"/>
      <c r="O550" s="15"/>
      <c r="P550" s="15"/>
      <c r="Q550" s="37" t="s">
        <v>1703</v>
      </c>
      <c r="R550" s="15"/>
      <c r="S550" s="16" t="s">
        <v>1704</v>
      </c>
      <c r="T550" s="50">
        <v>3840</v>
      </c>
      <c r="U550" s="67">
        <v>43754</v>
      </c>
      <c r="V550" s="67">
        <v>44926</v>
      </c>
      <c r="W550" s="94">
        <v>1280</v>
      </c>
      <c r="X550" s="14"/>
    </row>
    <row r="551" spans="1:24" s="1" customFormat="1" ht="60">
      <c r="A551" s="14" t="s">
        <v>1705</v>
      </c>
      <c r="B551" s="15" t="s">
        <v>98</v>
      </c>
      <c r="C551" s="16" t="s">
        <v>1666</v>
      </c>
      <c r="D551" s="16" t="s">
        <v>1706</v>
      </c>
      <c r="E551" s="16" t="s">
        <v>48</v>
      </c>
      <c r="F551" s="16"/>
      <c r="G551" s="14"/>
      <c r="H551" s="15"/>
      <c r="I551" s="15"/>
      <c r="J551" s="34">
        <v>80059530370</v>
      </c>
      <c r="K551" s="15"/>
      <c r="L551" s="16" t="s">
        <v>1707</v>
      </c>
      <c r="M551" s="15"/>
      <c r="N551" s="14"/>
      <c r="O551" s="15"/>
      <c r="P551" s="15"/>
      <c r="Q551" s="37">
        <v>80059530370</v>
      </c>
      <c r="R551" s="14"/>
      <c r="S551" s="16" t="s">
        <v>1707</v>
      </c>
      <c r="T551" s="50">
        <v>4000</v>
      </c>
      <c r="U551" s="67">
        <v>43801</v>
      </c>
      <c r="V551" s="67">
        <v>44196</v>
      </c>
      <c r="W551" s="94"/>
      <c r="X551" s="14"/>
    </row>
    <row r="552" spans="1:24" s="1" customFormat="1" ht="45">
      <c r="A552" s="4" t="s">
        <v>1708</v>
      </c>
      <c r="B552" s="15" t="s">
        <v>98</v>
      </c>
      <c r="C552" s="16" t="s">
        <v>1666</v>
      </c>
      <c r="D552" s="16" t="s">
        <v>1674</v>
      </c>
      <c r="E552" s="16" t="s">
        <v>48</v>
      </c>
      <c r="F552" s="4"/>
      <c r="G552" s="4"/>
      <c r="H552" s="4"/>
      <c r="I552" s="4"/>
      <c r="J552" s="34" t="s">
        <v>1195</v>
      </c>
      <c r="K552" s="15"/>
      <c r="L552" s="16" t="s">
        <v>208</v>
      </c>
      <c r="M552" s="4"/>
      <c r="N552" s="4"/>
      <c r="O552" s="4"/>
      <c r="P552" s="4"/>
      <c r="Q552" s="37" t="s">
        <v>1195</v>
      </c>
      <c r="R552" s="15"/>
      <c r="S552" s="29" t="s">
        <v>208</v>
      </c>
      <c r="T552" s="48">
        <v>1450.49</v>
      </c>
      <c r="U552" s="80">
        <v>43853</v>
      </c>
      <c r="V552" s="66"/>
      <c r="W552" s="48">
        <v>1267.42</v>
      </c>
      <c r="X552" s="14"/>
    </row>
    <row r="553" spans="1:24" s="1" customFormat="1" ht="45">
      <c r="A553" s="4" t="s">
        <v>1709</v>
      </c>
      <c r="B553" s="15" t="s">
        <v>98</v>
      </c>
      <c r="C553" s="16" t="s">
        <v>1666</v>
      </c>
      <c r="D553" s="16" t="s">
        <v>561</v>
      </c>
      <c r="E553" s="16" t="s">
        <v>48</v>
      </c>
      <c r="F553" s="4"/>
      <c r="G553" s="4"/>
      <c r="H553" s="4"/>
      <c r="I553" s="4"/>
      <c r="J553" s="136" t="s">
        <v>1710</v>
      </c>
      <c r="K553" s="137"/>
      <c r="L553" s="137" t="s">
        <v>1711</v>
      </c>
      <c r="M553" s="4"/>
      <c r="N553" s="4"/>
      <c r="O553" s="4"/>
      <c r="P553" s="4"/>
      <c r="Q553" s="136" t="s">
        <v>1710</v>
      </c>
      <c r="R553" s="137"/>
      <c r="S553" s="137" t="s">
        <v>1711</v>
      </c>
      <c r="T553" s="48">
        <v>4510.1099999999997</v>
      </c>
      <c r="U553" s="80">
        <v>43889</v>
      </c>
      <c r="V553" s="66"/>
      <c r="W553" s="48"/>
      <c r="X553" s="14"/>
    </row>
    <row r="554" spans="1:24" s="1" customFormat="1" ht="60">
      <c r="A554" s="138" t="s">
        <v>1712</v>
      </c>
      <c r="B554" s="15" t="s">
        <v>98</v>
      </c>
      <c r="C554" s="139" t="s">
        <v>1666</v>
      </c>
      <c r="D554" s="139" t="s">
        <v>1713</v>
      </c>
      <c r="E554" s="139" t="s">
        <v>48</v>
      </c>
      <c r="F554" s="138"/>
      <c r="G554" s="138"/>
      <c r="H554" s="138"/>
      <c r="I554" s="138"/>
      <c r="J554" s="140" t="s">
        <v>1714</v>
      </c>
      <c r="K554" s="138"/>
      <c r="L554" s="139" t="s">
        <v>1715</v>
      </c>
      <c r="M554" s="138"/>
      <c r="N554" s="138"/>
      <c r="O554" s="138"/>
      <c r="P554" s="138"/>
      <c r="Q554" s="140" t="s">
        <v>1714</v>
      </c>
      <c r="R554" s="138"/>
      <c r="S554" s="139" t="s">
        <v>1715</v>
      </c>
      <c r="T554" s="141">
        <v>4000</v>
      </c>
      <c r="U554" s="142">
        <v>43889</v>
      </c>
      <c r="V554" s="142">
        <v>44255</v>
      </c>
      <c r="W554" s="141">
        <v>4000</v>
      </c>
      <c r="X554" s="14"/>
    </row>
    <row r="555" spans="1:24" s="1" customFormat="1" ht="60">
      <c r="A555" s="39">
        <v>0</v>
      </c>
      <c r="B555" s="15">
        <v>80204250585</v>
      </c>
      <c r="C555" s="16" t="s">
        <v>84</v>
      </c>
      <c r="D555" s="16" t="s">
        <v>1716</v>
      </c>
      <c r="E555" s="16" t="s">
        <v>48</v>
      </c>
      <c r="F555" s="16"/>
      <c r="G555" s="14"/>
      <c r="H555" s="15"/>
      <c r="I555" s="15"/>
      <c r="J555" s="35" t="s">
        <v>1717</v>
      </c>
      <c r="K555" s="15"/>
      <c r="L555" s="16" t="s">
        <v>1718</v>
      </c>
      <c r="M555" s="15"/>
      <c r="N555" s="14"/>
      <c r="O555" s="15"/>
      <c r="P555" s="15"/>
      <c r="Q555" s="56" t="s">
        <v>1717</v>
      </c>
      <c r="R555" s="15"/>
      <c r="S555" s="16" t="s">
        <v>1718</v>
      </c>
      <c r="T555" s="50">
        <v>380</v>
      </c>
      <c r="U555" s="67">
        <v>42138</v>
      </c>
      <c r="V555" s="67">
        <v>42140</v>
      </c>
      <c r="W555" s="94">
        <v>0</v>
      </c>
      <c r="X555" s="14"/>
    </row>
    <row r="556" spans="1:24" s="1" customFormat="1" ht="60">
      <c r="A556" s="39">
        <v>0</v>
      </c>
      <c r="B556" s="15">
        <v>80204250585</v>
      </c>
      <c r="C556" s="16" t="s">
        <v>84</v>
      </c>
      <c r="D556" s="16" t="s">
        <v>1716</v>
      </c>
      <c r="E556" s="16" t="s">
        <v>48</v>
      </c>
      <c r="F556" s="16"/>
      <c r="G556" s="14"/>
      <c r="H556" s="15"/>
      <c r="I556" s="15"/>
      <c r="J556" s="34" t="s">
        <v>1719</v>
      </c>
      <c r="K556" s="15"/>
      <c r="L556" s="16" t="s">
        <v>1720</v>
      </c>
      <c r="M556" s="15"/>
      <c r="N556" s="14"/>
      <c r="O556" s="15"/>
      <c r="P556" s="15"/>
      <c r="Q556" s="37" t="s">
        <v>1719</v>
      </c>
      <c r="R556" s="15"/>
      <c r="S556" s="16" t="s">
        <v>1720</v>
      </c>
      <c r="T556" s="50">
        <v>200</v>
      </c>
      <c r="U556" s="67">
        <v>42167</v>
      </c>
      <c r="V556" s="67">
        <v>42195</v>
      </c>
      <c r="W556" s="94">
        <v>0</v>
      </c>
      <c r="X556" s="14"/>
    </row>
    <row r="557" spans="1:24" s="1" customFormat="1" ht="45">
      <c r="A557" s="39">
        <v>0</v>
      </c>
      <c r="B557" s="15">
        <v>80204250585</v>
      </c>
      <c r="C557" s="16" t="s">
        <v>84</v>
      </c>
      <c r="D557" s="16" t="s">
        <v>1716</v>
      </c>
      <c r="E557" s="16" t="s">
        <v>48</v>
      </c>
      <c r="F557" s="16"/>
      <c r="G557" s="14"/>
      <c r="H557" s="15"/>
      <c r="I557" s="15"/>
      <c r="J557" s="34" t="s">
        <v>1721</v>
      </c>
      <c r="K557" s="15"/>
      <c r="L557" s="16" t="s">
        <v>1722</v>
      </c>
      <c r="M557" s="15"/>
      <c r="N557" s="14"/>
      <c r="O557" s="15"/>
      <c r="P557" s="15"/>
      <c r="Q557" s="37" t="s">
        <v>1721</v>
      </c>
      <c r="R557" s="15"/>
      <c r="S557" s="16" t="s">
        <v>1722</v>
      </c>
      <c r="T557" s="50">
        <v>1500</v>
      </c>
      <c r="U557" s="67">
        <v>42268</v>
      </c>
      <c r="V557" s="67">
        <v>42270</v>
      </c>
      <c r="W557" s="94">
        <v>0</v>
      </c>
      <c r="X557" s="14"/>
    </row>
    <row r="558" spans="1:24" s="1" customFormat="1" ht="45">
      <c r="A558" s="39">
        <v>0</v>
      </c>
      <c r="B558" s="15">
        <v>80204250585</v>
      </c>
      <c r="C558" s="16" t="s">
        <v>84</v>
      </c>
      <c r="D558" s="16" t="s">
        <v>1716</v>
      </c>
      <c r="E558" s="16" t="s">
        <v>48</v>
      </c>
      <c r="F558" s="16"/>
      <c r="G558" s="14"/>
      <c r="H558" s="15"/>
      <c r="I558" s="15"/>
      <c r="J558" s="34" t="s">
        <v>1721</v>
      </c>
      <c r="K558" s="15"/>
      <c r="L558" s="16" t="s">
        <v>1722</v>
      </c>
      <c r="M558" s="15"/>
      <c r="N558" s="14"/>
      <c r="O558" s="15"/>
      <c r="P558" s="15"/>
      <c r="Q558" s="37" t="s">
        <v>1721</v>
      </c>
      <c r="R558" s="15"/>
      <c r="S558" s="16" t="s">
        <v>1722</v>
      </c>
      <c r="T558" s="50">
        <v>1500</v>
      </c>
      <c r="U558" s="67">
        <v>42268</v>
      </c>
      <c r="V558" s="67">
        <v>42270</v>
      </c>
      <c r="W558" s="94">
        <v>0</v>
      </c>
      <c r="X558" s="14"/>
    </row>
    <row r="559" spans="1:24" s="1" customFormat="1" ht="60">
      <c r="A559" s="39">
        <v>0</v>
      </c>
      <c r="B559" s="15">
        <v>80204250585</v>
      </c>
      <c r="C559" s="16" t="s">
        <v>84</v>
      </c>
      <c r="D559" s="16" t="s">
        <v>1716</v>
      </c>
      <c r="E559" s="16" t="s">
        <v>48</v>
      </c>
      <c r="F559" s="16"/>
      <c r="G559" s="14"/>
      <c r="H559" s="15"/>
      <c r="I559" s="15"/>
      <c r="J559" s="34" t="s">
        <v>1723</v>
      </c>
      <c r="K559" s="15"/>
      <c r="L559" s="16" t="s">
        <v>938</v>
      </c>
      <c r="M559" s="15"/>
      <c r="N559" s="14"/>
      <c r="O559" s="15"/>
      <c r="P559" s="15"/>
      <c r="Q559" s="37" t="s">
        <v>1723</v>
      </c>
      <c r="R559" s="15"/>
      <c r="S559" s="16" t="s">
        <v>938</v>
      </c>
      <c r="T559" s="50">
        <v>908.9</v>
      </c>
      <c r="U559" s="67">
        <v>42276</v>
      </c>
      <c r="V559" s="67">
        <v>42276</v>
      </c>
      <c r="W559" s="94">
        <v>0</v>
      </c>
      <c r="X559" s="14"/>
    </row>
    <row r="560" spans="1:24" s="1" customFormat="1" ht="105">
      <c r="A560" s="39">
        <v>0</v>
      </c>
      <c r="B560" s="15">
        <v>80204250585</v>
      </c>
      <c r="C560" s="16" t="s">
        <v>84</v>
      </c>
      <c r="D560" s="16" t="s">
        <v>1724</v>
      </c>
      <c r="E560" s="16" t="s">
        <v>48</v>
      </c>
      <c r="F560" s="16"/>
      <c r="G560" s="14"/>
      <c r="H560" s="15"/>
      <c r="I560" s="15"/>
      <c r="J560" s="35" t="s">
        <v>1725</v>
      </c>
      <c r="K560" s="15"/>
      <c r="L560" s="16" t="s">
        <v>1726</v>
      </c>
      <c r="M560" s="15"/>
      <c r="N560" s="14"/>
      <c r="O560" s="15"/>
      <c r="P560" s="15"/>
      <c r="Q560" s="56" t="s">
        <v>1725</v>
      </c>
      <c r="R560" s="15"/>
      <c r="S560" s="16" t="s">
        <v>1726</v>
      </c>
      <c r="T560" s="50">
        <v>10</v>
      </c>
      <c r="U560" s="67">
        <v>42431</v>
      </c>
      <c r="V560" s="67">
        <v>42431</v>
      </c>
      <c r="W560" s="94">
        <v>0</v>
      </c>
      <c r="X560" s="14"/>
    </row>
    <row r="561" spans="1:24" s="1" customFormat="1" ht="60">
      <c r="A561" s="39">
        <v>0</v>
      </c>
      <c r="B561" s="15">
        <v>80204250585</v>
      </c>
      <c r="C561" s="16" t="s">
        <v>84</v>
      </c>
      <c r="D561" s="16" t="s">
        <v>1727</v>
      </c>
      <c r="E561" s="16" t="s">
        <v>48</v>
      </c>
      <c r="F561" s="16"/>
      <c r="G561" s="15"/>
      <c r="H561" s="15"/>
      <c r="I561" s="15"/>
      <c r="J561" s="34" t="s">
        <v>1728</v>
      </c>
      <c r="K561" s="15"/>
      <c r="L561" s="16" t="s">
        <v>1729</v>
      </c>
      <c r="M561" s="15"/>
      <c r="N561" s="15"/>
      <c r="O561" s="15"/>
      <c r="P561" s="15"/>
      <c r="Q561" s="37" t="s">
        <v>1728</v>
      </c>
      <c r="R561" s="15"/>
      <c r="S561" s="16" t="s">
        <v>1729</v>
      </c>
      <c r="T561" s="50">
        <v>305</v>
      </c>
      <c r="U561" s="67">
        <v>42552</v>
      </c>
      <c r="V561" s="67">
        <v>42706</v>
      </c>
      <c r="W561" s="94">
        <v>0</v>
      </c>
      <c r="X561" s="14"/>
    </row>
    <row r="562" spans="1:24" s="1" customFormat="1" ht="60">
      <c r="A562" s="39">
        <v>0</v>
      </c>
      <c r="B562" s="15">
        <v>80204250585</v>
      </c>
      <c r="C562" s="16" t="s">
        <v>84</v>
      </c>
      <c r="D562" s="16" t="s">
        <v>1730</v>
      </c>
      <c r="E562" s="16" t="s">
        <v>48</v>
      </c>
      <c r="F562" s="16"/>
      <c r="G562" s="14"/>
      <c r="H562" s="15"/>
      <c r="I562" s="15"/>
      <c r="J562" s="34" t="s">
        <v>1731</v>
      </c>
      <c r="K562" s="15"/>
      <c r="L562" s="16" t="s">
        <v>1732</v>
      </c>
      <c r="M562" s="15"/>
      <c r="N562" s="14"/>
      <c r="O562" s="15"/>
      <c r="P562" s="15"/>
      <c r="Q562" s="37" t="s">
        <v>1731</v>
      </c>
      <c r="R562" s="15"/>
      <c r="S562" s="16" t="s">
        <v>1732</v>
      </c>
      <c r="T562" s="50">
        <v>490</v>
      </c>
      <c r="U562" s="67">
        <v>42625</v>
      </c>
      <c r="V562" s="67">
        <v>42629</v>
      </c>
      <c r="W562" s="94">
        <v>0</v>
      </c>
      <c r="X562" s="14"/>
    </row>
    <row r="563" spans="1:24" s="1" customFormat="1" ht="75">
      <c r="A563" s="39">
        <v>0</v>
      </c>
      <c r="B563" s="15">
        <v>80204250585</v>
      </c>
      <c r="C563" s="16" t="s">
        <v>84</v>
      </c>
      <c r="D563" s="16" t="s">
        <v>1733</v>
      </c>
      <c r="E563" s="16" t="s">
        <v>48</v>
      </c>
      <c r="F563" s="16"/>
      <c r="G563" s="15"/>
      <c r="H563" s="15"/>
      <c r="I563" s="15"/>
      <c r="J563" s="34" t="s">
        <v>1734</v>
      </c>
      <c r="K563" s="15"/>
      <c r="L563" s="16" t="s">
        <v>1735</v>
      </c>
      <c r="M563" s="15"/>
      <c r="N563" s="15"/>
      <c r="O563" s="15"/>
      <c r="P563" s="15"/>
      <c r="Q563" s="37" t="s">
        <v>1734</v>
      </c>
      <c r="R563" s="15"/>
      <c r="S563" s="16" t="s">
        <v>1735</v>
      </c>
      <c r="T563" s="50">
        <v>750</v>
      </c>
      <c r="U563" s="67">
        <v>42625</v>
      </c>
      <c r="V563" s="67">
        <v>42628</v>
      </c>
      <c r="W563" s="94">
        <v>0</v>
      </c>
      <c r="X563" s="14"/>
    </row>
    <row r="564" spans="1:24" s="1" customFormat="1" ht="60">
      <c r="A564" s="39" t="s">
        <v>1736</v>
      </c>
      <c r="B564" s="15">
        <v>80204250585</v>
      </c>
      <c r="C564" s="16" t="s">
        <v>84</v>
      </c>
      <c r="D564" s="16" t="s">
        <v>1737</v>
      </c>
      <c r="E564" s="16" t="s">
        <v>48</v>
      </c>
      <c r="F564" s="16"/>
      <c r="G564" s="14"/>
      <c r="H564" s="15"/>
      <c r="I564" s="15"/>
      <c r="J564" s="34" t="s">
        <v>1738</v>
      </c>
      <c r="K564" s="15"/>
      <c r="L564" s="16" t="s">
        <v>1739</v>
      </c>
      <c r="M564" s="15"/>
      <c r="N564" s="14"/>
      <c r="O564" s="15"/>
      <c r="P564" s="15"/>
      <c r="Q564" s="34" t="s">
        <v>1738</v>
      </c>
      <c r="R564" s="15"/>
      <c r="S564" s="16" t="s">
        <v>1739</v>
      </c>
      <c r="T564" s="50">
        <v>5900</v>
      </c>
      <c r="U564" s="67">
        <v>42723</v>
      </c>
      <c r="V564" s="67">
        <v>42726</v>
      </c>
      <c r="W564" s="94">
        <v>0</v>
      </c>
      <c r="X564" s="14"/>
    </row>
    <row r="565" spans="1:24" s="1" customFormat="1" ht="90">
      <c r="A565" s="39">
        <v>0</v>
      </c>
      <c r="B565" s="15">
        <v>80204250585</v>
      </c>
      <c r="C565" s="16" t="s">
        <v>84</v>
      </c>
      <c r="D565" s="16" t="s">
        <v>1740</v>
      </c>
      <c r="E565" s="16" t="s">
        <v>48</v>
      </c>
      <c r="F565" s="16"/>
      <c r="G565" s="15"/>
      <c r="H565" s="15"/>
      <c r="I565" s="15"/>
      <c r="J565" s="34" t="s">
        <v>1741</v>
      </c>
      <c r="K565" s="15"/>
      <c r="L565" s="16" t="s">
        <v>1742</v>
      </c>
      <c r="M565" s="15"/>
      <c r="N565" s="15"/>
      <c r="O565" s="15"/>
      <c r="P565" s="15"/>
      <c r="Q565" s="37" t="s">
        <v>1741</v>
      </c>
      <c r="R565" s="15"/>
      <c r="S565" s="16" t="s">
        <v>1742</v>
      </c>
      <c r="T565" s="50">
        <v>180</v>
      </c>
      <c r="U565" s="67">
        <v>42796</v>
      </c>
      <c r="V565" s="67">
        <v>42797</v>
      </c>
      <c r="W565" s="94">
        <v>0</v>
      </c>
      <c r="X565" s="14"/>
    </row>
    <row r="566" spans="1:24" s="1" customFormat="1" ht="90">
      <c r="A566" s="39">
        <v>0</v>
      </c>
      <c r="B566" s="15">
        <v>80204250585</v>
      </c>
      <c r="C566" s="16" t="s">
        <v>84</v>
      </c>
      <c r="D566" s="16" t="s">
        <v>1740</v>
      </c>
      <c r="E566" s="16" t="s">
        <v>48</v>
      </c>
      <c r="F566" s="16"/>
      <c r="G566" s="14"/>
      <c r="H566" s="15"/>
      <c r="I566" s="15"/>
      <c r="J566" s="34" t="s">
        <v>1741</v>
      </c>
      <c r="K566" s="15"/>
      <c r="L566" s="16" t="s">
        <v>1742</v>
      </c>
      <c r="M566" s="15"/>
      <c r="N566" s="14"/>
      <c r="O566" s="15"/>
      <c r="P566" s="15"/>
      <c r="Q566" s="37" t="s">
        <v>1741</v>
      </c>
      <c r="R566" s="15"/>
      <c r="S566" s="16" t="s">
        <v>1742</v>
      </c>
      <c r="T566" s="50">
        <v>180</v>
      </c>
      <c r="U566" s="67">
        <v>42796</v>
      </c>
      <c r="V566" s="67">
        <v>42797</v>
      </c>
      <c r="W566" s="94">
        <v>0</v>
      </c>
      <c r="X566" s="14"/>
    </row>
    <row r="567" spans="1:24" s="1" customFormat="1" ht="75">
      <c r="A567" s="39">
        <v>0</v>
      </c>
      <c r="B567" s="15">
        <v>80204250585</v>
      </c>
      <c r="C567" s="16" t="s">
        <v>84</v>
      </c>
      <c r="D567" s="16" t="s">
        <v>1743</v>
      </c>
      <c r="E567" s="16" t="s">
        <v>48</v>
      </c>
      <c r="F567" s="16"/>
      <c r="G567" s="15"/>
      <c r="H567" s="15"/>
      <c r="I567" s="15"/>
      <c r="J567" s="34" t="s">
        <v>1717</v>
      </c>
      <c r="K567" s="15"/>
      <c r="L567" s="16" t="s">
        <v>1744</v>
      </c>
      <c r="M567" s="15"/>
      <c r="N567" s="15"/>
      <c r="O567" s="15"/>
      <c r="P567" s="15"/>
      <c r="Q567" s="56" t="s">
        <v>1717</v>
      </c>
      <c r="R567" s="15"/>
      <c r="S567" s="16" t="s">
        <v>1744</v>
      </c>
      <c r="T567" s="50">
        <v>380</v>
      </c>
      <c r="U567" s="67">
        <v>42866</v>
      </c>
      <c r="V567" s="67">
        <v>42868</v>
      </c>
      <c r="W567" s="94">
        <v>0</v>
      </c>
      <c r="X567" s="14"/>
    </row>
    <row r="568" spans="1:24" s="1" customFormat="1" ht="60">
      <c r="A568" s="39" t="s">
        <v>1745</v>
      </c>
      <c r="B568" s="15">
        <v>80204250585</v>
      </c>
      <c r="C568" s="16" t="s">
        <v>84</v>
      </c>
      <c r="D568" s="16" t="s">
        <v>1746</v>
      </c>
      <c r="E568" s="16" t="s">
        <v>48</v>
      </c>
      <c r="F568" s="16"/>
      <c r="G568" s="15"/>
      <c r="H568" s="15"/>
      <c r="I568" s="15"/>
      <c r="J568" s="34" t="s">
        <v>1723</v>
      </c>
      <c r="K568" s="15"/>
      <c r="L568" s="16" t="s">
        <v>1747</v>
      </c>
      <c r="M568" s="15"/>
      <c r="N568" s="15"/>
      <c r="O568" s="15"/>
      <c r="P568" s="15"/>
      <c r="Q568" s="37" t="s">
        <v>1723</v>
      </c>
      <c r="R568" s="15"/>
      <c r="S568" s="16" t="s">
        <v>1747</v>
      </c>
      <c r="T568" s="50">
        <v>747.86</v>
      </c>
      <c r="U568" s="67">
        <v>42927</v>
      </c>
      <c r="V568" s="67">
        <v>42927</v>
      </c>
      <c r="W568" s="94">
        <v>0</v>
      </c>
      <c r="X568" s="14"/>
    </row>
    <row r="569" spans="1:24" s="1" customFormat="1" ht="60">
      <c r="A569" s="39">
        <v>0</v>
      </c>
      <c r="B569" s="15">
        <v>80204250585</v>
      </c>
      <c r="C569" s="16" t="s">
        <v>84</v>
      </c>
      <c r="D569" s="16" t="s">
        <v>1748</v>
      </c>
      <c r="E569" s="16" t="s">
        <v>48</v>
      </c>
      <c r="F569" s="16"/>
      <c r="G569" s="14"/>
      <c r="H569" s="15"/>
      <c r="I569" s="15"/>
      <c r="J569" s="35" t="s">
        <v>1749</v>
      </c>
      <c r="K569" s="15"/>
      <c r="L569" s="16" t="s">
        <v>1750</v>
      </c>
      <c r="M569" s="15"/>
      <c r="N569" s="14"/>
      <c r="O569" s="15"/>
      <c r="P569" s="15"/>
      <c r="Q569" s="56" t="s">
        <v>1749</v>
      </c>
      <c r="R569" s="15"/>
      <c r="S569" s="16" t="s">
        <v>1750</v>
      </c>
      <c r="T569" s="50">
        <v>1790</v>
      </c>
      <c r="U569" s="67">
        <v>42968</v>
      </c>
      <c r="V569" s="67">
        <v>42979</v>
      </c>
      <c r="W569" s="94">
        <v>0</v>
      </c>
      <c r="X569" s="14"/>
    </row>
    <row r="570" spans="1:24" s="1" customFormat="1" ht="30">
      <c r="A570" s="39">
        <v>0</v>
      </c>
      <c r="B570" s="15">
        <v>80204250585</v>
      </c>
      <c r="C570" s="16" t="s">
        <v>84</v>
      </c>
      <c r="D570" s="16" t="s">
        <v>1751</v>
      </c>
      <c r="E570" s="16" t="s">
        <v>48</v>
      </c>
      <c r="F570" s="16"/>
      <c r="G570" s="14"/>
      <c r="H570" s="15"/>
      <c r="I570" s="15"/>
      <c r="J570" s="34" t="s">
        <v>1752</v>
      </c>
      <c r="K570" s="15"/>
      <c r="L570" s="16" t="s">
        <v>1753</v>
      </c>
      <c r="M570" s="15"/>
      <c r="N570" s="14"/>
      <c r="O570" s="15"/>
      <c r="P570" s="15"/>
      <c r="Q570" s="34" t="s">
        <v>1752</v>
      </c>
      <c r="R570" s="15"/>
      <c r="S570" s="16" t="s">
        <v>1753</v>
      </c>
      <c r="T570" s="50">
        <v>500</v>
      </c>
      <c r="U570" s="67">
        <v>43035</v>
      </c>
      <c r="V570" s="67">
        <v>43035</v>
      </c>
      <c r="W570" s="94">
        <v>0</v>
      </c>
      <c r="X570" s="14"/>
    </row>
    <row r="571" spans="1:24" s="1" customFormat="1" ht="75">
      <c r="A571" s="39" t="s">
        <v>1754</v>
      </c>
      <c r="B571" s="15">
        <v>80204250585</v>
      </c>
      <c r="C571" s="16" t="s">
        <v>84</v>
      </c>
      <c r="D571" s="16" t="s">
        <v>1755</v>
      </c>
      <c r="E571" s="16" t="s">
        <v>48</v>
      </c>
      <c r="F571" s="16"/>
      <c r="G571" s="14"/>
      <c r="H571" s="15"/>
      <c r="I571" s="15"/>
      <c r="J571" s="34" t="s">
        <v>1756</v>
      </c>
      <c r="K571" s="15"/>
      <c r="L571" s="16" t="s">
        <v>1757</v>
      </c>
      <c r="M571" s="15"/>
      <c r="N571" s="14"/>
      <c r="O571" s="15"/>
      <c r="P571" s="15"/>
      <c r="Q571" s="37" t="s">
        <v>1756</v>
      </c>
      <c r="R571" s="15"/>
      <c r="S571" s="16" t="s">
        <v>1757</v>
      </c>
      <c r="T571" s="50">
        <v>2562</v>
      </c>
      <c r="U571" s="67">
        <v>43070</v>
      </c>
      <c r="V571" s="67">
        <v>43434</v>
      </c>
      <c r="W571" s="94">
        <v>640.5</v>
      </c>
      <c r="X571" s="14"/>
    </row>
    <row r="572" spans="1:24" s="1" customFormat="1" ht="60">
      <c r="A572" s="39" t="s">
        <v>1758</v>
      </c>
      <c r="B572" s="15">
        <v>80204250585</v>
      </c>
      <c r="C572" s="16" t="s">
        <v>84</v>
      </c>
      <c r="D572" s="16" t="s">
        <v>1759</v>
      </c>
      <c r="E572" s="16" t="s">
        <v>48</v>
      </c>
      <c r="F572" s="16"/>
      <c r="G572" s="14"/>
      <c r="H572" s="15"/>
      <c r="I572" s="15"/>
      <c r="J572" s="34" t="s">
        <v>1760</v>
      </c>
      <c r="K572" s="15"/>
      <c r="L572" s="16" t="s">
        <v>1761</v>
      </c>
      <c r="M572" s="15"/>
      <c r="N572" s="14"/>
      <c r="O572" s="15"/>
      <c r="P572" s="15"/>
      <c r="Q572" s="37" t="s">
        <v>326</v>
      </c>
      <c r="R572" s="15"/>
      <c r="S572" s="16" t="s">
        <v>1761</v>
      </c>
      <c r="T572" s="50">
        <v>5563.2</v>
      </c>
      <c r="U572" s="67">
        <v>43180</v>
      </c>
      <c r="V572" s="67">
        <v>43244</v>
      </c>
      <c r="W572" s="94">
        <v>0</v>
      </c>
      <c r="X572" s="14"/>
    </row>
    <row r="573" spans="1:24" s="1" customFormat="1" ht="75">
      <c r="A573" s="39" t="s">
        <v>1198</v>
      </c>
      <c r="B573" s="15">
        <v>80204250585</v>
      </c>
      <c r="C573" s="16" t="s">
        <v>84</v>
      </c>
      <c r="D573" s="16" t="s">
        <v>1762</v>
      </c>
      <c r="E573" s="16" t="s">
        <v>48</v>
      </c>
      <c r="F573" s="16"/>
      <c r="G573" s="14"/>
      <c r="H573" s="15"/>
      <c r="I573" s="15"/>
      <c r="J573" s="34" t="s">
        <v>1760</v>
      </c>
      <c r="K573" s="15"/>
      <c r="L573" s="16" t="s">
        <v>1761</v>
      </c>
      <c r="M573" s="15"/>
      <c r="N573" s="14"/>
      <c r="O573" s="15"/>
      <c r="P573" s="15"/>
      <c r="Q573" s="37" t="s">
        <v>326</v>
      </c>
      <c r="R573" s="15"/>
      <c r="S573" s="16" t="s">
        <v>1761</v>
      </c>
      <c r="T573" s="50">
        <v>4123.6000000000004</v>
      </c>
      <c r="U573" s="67">
        <v>43191</v>
      </c>
      <c r="V573" s="67">
        <v>44286</v>
      </c>
      <c r="W573" s="94">
        <v>4123.6000000000004</v>
      </c>
      <c r="X573" s="14"/>
    </row>
    <row r="574" spans="1:24" s="1" customFormat="1" ht="45">
      <c r="A574" s="39">
        <v>0</v>
      </c>
      <c r="B574" s="15">
        <v>80204250585</v>
      </c>
      <c r="C574" s="16" t="s">
        <v>84</v>
      </c>
      <c r="D574" s="16" t="s">
        <v>1763</v>
      </c>
      <c r="E574" s="16" t="s">
        <v>48</v>
      </c>
      <c r="F574" s="16"/>
      <c r="G574" s="14"/>
      <c r="H574" s="15"/>
      <c r="I574" s="15"/>
      <c r="J574" s="34" t="s">
        <v>1764</v>
      </c>
      <c r="K574" s="15"/>
      <c r="L574" s="16" t="s">
        <v>1765</v>
      </c>
      <c r="M574" s="15"/>
      <c r="N574" s="14"/>
      <c r="O574" s="15"/>
      <c r="P574" s="15"/>
      <c r="Q574" s="37" t="s">
        <v>1764</v>
      </c>
      <c r="R574" s="15"/>
      <c r="S574" s="16" t="s">
        <v>1765</v>
      </c>
      <c r="T574" s="50">
        <v>430</v>
      </c>
      <c r="U574" s="67">
        <v>43258</v>
      </c>
      <c r="V574" s="67">
        <v>43259</v>
      </c>
      <c r="W574" s="94">
        <v>0</v>
      </c>
      <c r="X574" s="14"/>
    </row>
    <row r="575" spans="1:24" s="1" customFormat="1" ht="90">
      <c r="A575" s="39">
        <v>0</v>
      </c>
      <c r="B575" s="15">
        <v>80204250585</v>
      </c>
      <c r="C575" s="16" t="s">
        <v>84</v>
      </c>
      <c r="D575" s="16" t="s">
        <v>1766</v>
      </c>
      <c r="E575" s="16" t="s">
        <v>48</v>
      </c>
      <c r="F575" s="16"/>
      <c r="G575" s="14"/>
      <c r="H575" s="15"/>
      <c r="I575" s="15"/>
      <c r="J575" s="34" t="s">
        <v>1767</v>
      </c>
      <c r="K575" s="15"/>
      <c r="L575" s="16" t="s">
        <v>1768</v>
      </c>
      <c r="M575" s="15"/>
      <c r="N575" s="14"/>
      <c r="O575" s="15"/>
      <c r="P575" s="15"/>
      <c r="Q575" s="37" t="s">
        <v>1767</v>
      </c>
      <c r="R575" s="15"/>
      <c r="S575" s="16" t="s">
        <v>1768</v>
      </c>
      <c r="T575" s="50">
        <v>600</v>
      </c>
      <c r="U575" s="67">
        <v>43354</v>
      </c>
      <c r="V575" s="67">
        <v>43357</v>
      </c>
      <c r="W575" s="94">
        <v>0</v>
      </c>
      <c r="X575" s="14"/>
    </row>
    <row r="576" spans="1:24" s="1" customFormat="1" ht="60">
      <c r="A576" s="39">
        <v>0</v>
      </c>
      <c r="B576" s="15">
        <v>80204250585</v>
      </c>
      <c r="C576" s="16" t="s">
        <v>84</v>
      </c>
      <c r="D576" s="16" t="s">
        <v>1769</v>
      </c>
      <c r="E576" s="16" t="s">
        <v>48</v>
      </c>
      <c r="F576" s="16"/>
      <c r="G576" s="14"/>
      <c r="H576" s="15"/>
      <c r="I576" s="15"/>
      <c r="J576" s="34" t="s">
        <v>1770</v>
      </c>
      <c r="K576" s="15"/>
      <c r="L576" s="16" t="s">
        <v>1771</v>
      </c>
      <c r="M576" s="15"/>
      <c r="N576" s="14"/>
      <c r="O576" s="15"/>
      <c r="P576" s="15"/>
      <c r="Q576" s="34" t="s">
        <v>1770</v>
      </c>
      <c r="R576" s="15"/>
      <c r="S576" s="16" t="s">
        <v>1771</v>
      </c>
      <c r="T576" s="50">
        <v>300</v>
      </c>
      <c r="U576" s="67">
        <v>43364</v>
      </c>
      <c r="V576" s="67">
        <v>43364</v>
      </c>
      <c r="W576" s="94">
        <v>0</v>
      </c>
      <c r="X576" s="14"/>
    </row>
    <row r="577" spans="1:24" s="1" customFormat="1" ht="60">
      <c r="A577" s="39">
        <v>0</v>
      </c>
      <c r="B577" s="15">
        <v>80204250585</v>
      </c>
      <c r="C577" s="16" t="s">
        <v>84</v>
      </c>
      <c r="D577" s="16" t="s">
        <v>1769</v>
      </c>
      <c r="E577" s="16" t="s">
        <v>48</v>
      </c>
      <c r="F577" s="16"/>
      <c r="G577" s="14"/>
      <c r="H577" s="15"/>
      <c r="I577" s="15"/>
      <c r="J577" s="34" t="s">
        <v>1772</v>
      </c>
      <c r="K577" s="15"/>
      <c r="L577" s="16" t="s">
        <v>1773</v>
      </c>
      <c r="M577" s="15"/>
      <c r="N577" s="14"/>
      <c r="O577" s="15"/>
      <c r="P577" s="15"/>
      <c r="Q577" s="34" t="s">
        <v>1772</v>
      </c>
      <c r="R577" s="15"/>
      <c r="S577" s="16" t="s">
        <v>1773</v>
      </c>
      <c r="T577" s="50">
        <v>500</v>
      </c>
      <c r="U577" s="67">
        <v>43420</v>
      </c>
      <c r="V577" s="67">
        <v>43420</v>
      </c>
      <c r="W577" s="94">
        <v>0</v>
      </c>
      <c r="X577" s="14"/>
    </row>
    <row r="578" spans="1:24" s="1" customFormat="1" ht="60">
      <c r="A578" s="39">
        <v>0</v>
      </c>
      <c r="B578" s="15">
        <v>80204250585</v>
      </c>
      <c r="C578" s="16" t="s">
        <v>84</v>
      </c>
      <c r="D578" s="16" t="s">
        <v>1769</v>
      </c>
      <c r="E578" s="16" t="s">
        <v>48</v>
      </c>
      <c r="F578" s="16"/>
      <c r="G578" s="14"/>
      <c r="H578" s="15"/>
      <c r="I578" s="15"/>
      <c r="J578" s="34" t="s">
        <v>1774</v>
      </c>
      <c r="K578" s="15"/>
      <c r="L578" s="16" t="s">
        <v>1775</v>
      </c>
      <c r="M578" s="15"/>
      <c r="N578" s="14"/>
      <c r="O578" s="15"/>
      <c r="P578" s="15"/>
      <c r="Q578" s="34" t="s">
        <v>1774</v>
      </c>
      <c r="R578" s="15"/>
      <c r="S578" s="16" t="s">
        <v>1775</v>
      </c>
      <c r="T578" s="50">
        <v>200</v>
      </c>
      <c r="U578" s="67">
        <v>43451</v>
      </c>
      <c r="V578" s="67">
        <v>43451</v>
      </c>
      <c r="W578" s="94">
        <v>0</v>
      </c>
      <c r="X578" s="14"/>
    </row>
    <row r="579" spans="1:24" s="1" customFormat="1" ht="45">
      <c r="A579" s="39">
        <v>0</v>
      </c>
      <c r="B579" s="15">
        <v>80204250585</v>
      </c>
      <c r="C579" s="16" t="s">
        <v>84</v>
      </c>
      <c r="D579" s="16" t="s">
        <v>1776</v>
      </c>
      <c r="E579" s="16" t="s">
        <v>48</v>
      </c>
      <c r="F579" s="16"/>
      <c r="G579" s="14"/>
      <c r="H579" s="15"/>
      <c r="I579" s="15"/>
      <c r="J579" s="34" t="s">
        <v>1777</v>
      </c>
      <c r="K579" s="15"/>
      <c r="L579" s="16" t="s">
        <v>1778</v>
      </c>
      <c r="M579" s="15"/>
      <c r="N579" s="15"/>
      <c r="O579" s="15"/>
      <c r="P579" s="15"/>
      <c r="Q579" s="37" t="s">
        <v>1777</v>
      </c>
      <c r="R579" s="15"/>
      <c r="S579" s="16" t="s">
        <v>1778</v>
      </c>
      <c r="T579" s="50">
        <v>41</v>
      </c>
      <c r="U579" s="67">
        <v>43483</v>
      </c>
      <c r="V579" s="67">
        <v>43737</v>
      </c>
      <c r="W579" s="94">
        <v>0</v>
      </c>
      <c r="X579" s="14"/>
    </row>
    <row r="580" spans="1:24" s="1" customFormat="1" ht="45">
      <c r="A580" s="39" t="s">
        <v>1779</v>
      </c>
      <c r="B580" s="15">
        <v>80204250585</v>
      </c>
      <c r="C580" s="16" t="s">
        <v>84</v>
      </c>
      <c r="D580" s="16" t="s">
        <v>1780</v>
      </c>
      <c r="E580" s="16" t="s">
        <v>48</v>
      </c>
      <c r="F580" s="16"/>
      <c r="G580" s="14"/>
      <c r="H580" s="15"/>
      <c r="I580" s="15"/>
      <c r="J580" s="34" t="s">
        <v>1781</v>
      </c>
      <c r="K580" s="15"/>
      <c r="L580" s="16" t="s">
        <v>1782</v>
      </c>
      <c r="M580" s="15"/>
      <c r="N580" s="14"/>
      <c r="O580" s="15"/>
      <c r="P580" s="15"/>
      <c r="Q580" s="37" t="s">
        <v>1781</v>
      </c>
      <c r="R580" s="15"/>
      <c r="S580" s="16" t="s">
        <v>1782</v>
      </c>
      <c r="T580" s="50">
        <v>4200</v>
      </c>
      <c r="U580" s="67">
        <v>43435</v>
      </c>
      <c r="V580" s="67">
        <v>44165</v>
      </c>
      <c r="W580" s="94">
        <v>0</v>
      </c>
      <c r="X580" s="14"/>
    </row>
    <row r="581" spans="1:24" s="1" customFormat="1" ht="60">
      <c r="A581" s="39" t="s">
        <v>1783</v>
      </c>
      <c r="B581" s="15">
        <v>80204250585</v>
      </c>
      <c r="C581" s="16" t="s">
        <v>84</v>
      </c>
      <c r="D581" s="16" t="s">
        <v>1784</v>
      </c>
      <c r="E581" s="16" t="s">
        <v>48</v>
      </c>
      <c r="F581" s="16"/>
      <c r="G581" s="14"/>
      <c r="H581" s="15"/>
      <c r="I581" s="15"/>
      <c r="J581" s="34" t="s">
        <v>326</v>
      </c>
      <c r="K581" s="15"/>
      <c r="L581" s="16" t="s">
        <v>1785</v>
      </c>
      <c r="M581" s="15"/>
      <c r="N581" s="15"/>
      <c r="O581" s="15"/>
      <c r="P581" s="15"/>
      <c r="Q581" s="37" t="s">
        <v>326</v>
      </c>
      <c r="R581" s="15"/>
      <c r="S581" s="16" t="s">
        <v>1785</v>
      </c>
      <c r="T581" s="50">
        <v>11680</v>
      </c>
      <c r="U581" s="67">
        <v>43221</v>
      </c>
      <c r="V581" s="67">
        <v>43830</v>
      </c>
      <c r="W581" s="94">
        <v>0</v>
      </c>
      <c r="X581" s="14"/>
    </row>
    <row r="582" spans="1:24" s="1" customFormat="1" ht="75">
      <c r="A582" s="39" t="s">
        <v>1786</v>
      </c>
      <c r="B582" s="15">
        <v>80204250585</v>
      </c>
      <c r="C582" s="16" t="s">
        <v>84</v>
      </c>
      <c r="D582" s="16" t="s">
        <v>1787</v>
      </c>
      <c r="E582" s="16" t="s">
        <v>48</v>
      </c>
      <c r="F582" s="16"/>
      <c r="G582" s="14"/>
      <c r="H582" s="15"/>
      <c r="I582" s="15"/>
      <c r="J582" s="34" t="s">
        <v>1788</v>
      </c>
      <c r="K582" s="15"/>
      <c r="L582" s="16" t="s">
        <v>1789</v>
      </c>
      <c r="M582" s="15"/>
      <c r="N582" s="14"/>
      <c r="O582" s="15"/>
      <c r="P582" s="15"/>
      <c r="Q582" s="37" t="s">
        <v>1788</v>
      </c>
      <c r="R582" s="15"/>
      <c r="S582" s="16" t="s">
        <v>1789</v>
      </c>
      <c r="T582" s="50">
        <v>2166.15</v>
      </c>
      <c r="U582" s="67">
        <v>43444</v>
      </c>
      <c r="V582" s="67">
        <v>43444</v>
      </c>
      <c r="W582" s="94">
        <v>0</v>
      </c>
      <c r="X582" s="14"/>
    </row>
    <row r="583" spans="1:24" s="1" customFormat="1" ht="45">
      <c r="A583" s="39">
        <v>0</v>
      </c>
      <c r="B583" s="15">
        <v>80204250585</v>
      </c>
      <c r="C583" s="16" t="s">
        <v>84</v>
      </c>
      <c r="D583" s="16" t="s">
        <v>1790</v>
      </c>
      <c r="E583" s="16" t="s">
        <v>48</v>
      </c>
      <c r="F583" s="16"/>
      <c r="G583" s="14"/>
      <c r="H583" s="15"/>
      <c r="I583" s="15"/>
      <c r="J583" s="34" t="s">
        <v>1734</v>
      </c>
      <c r="K583" s="15"/>
      <c r="L583" s="16" t="s">
        <v>1735</v>
      </c>
      <c r="M583" s="15"/>
      <c r="N583" s="14"/>
      <c r="O583" s="15"/>
      <c r="P583" s="15"/>
      <c r="Q583" s="37" t="s">
        <v>1734</v>
      </c>
      <c r="R583" s="15"/>
      <c r="S583" s="16" t="s">
        <v>1735</v>
      </c>
      <c r="T583" s="50">
        <v>2646</v>
      </c>
      <c r="U583" s="67">
        <v>43497</v>
      </c>
      <c r="V583" s="67">
        <v>43830</v>
      </c>
      <c r="W583" s="50">
        <v>2646</v>
      </c>
      <c r="X583" s="14"/>
    </row>
    <row r="584" spans="1:24" s="1" customFormat="1" ht="45">
      <c r="A584" s="39">
        <v>0</v>
      </c>
      <c r="B584" s="15">
        <v>80204250585</v>
      </c>
      <c r="C584" s="16" t="s">
        <v>84</v>
      </c>
      <c r="D584" s="16" t="s">
        <v>1790</v>
      </c>
      <c r="E584" s="16" t="s">
        <v>48</v>
      </c>
      <c r="F584" s="16"/>
      <c r="G584" s="15"/>
      <c r="H584" s="15"/>
      <c r="I584" s="15"/>
      <c r="J584" s="34" t="s">
        <v>1734</v>
      </c>
      <c r="K584" s="15"/>
      <c r="L584" s="16" t="s">
        <v>1735</v>
      </c>
      <c r="M584" s="15"/>
      <c r="N584" s="15"/>
      <c r="O584" s="15"/>
      <c r="P584" s="15"/>
      <c r="Q584" s="37" t="s">
        <v>1734</v>
      </c>
      <c r="R584" s="15"/>
      <c r="S584" s="16" t="s">
        <v>1735</v>
      </c>
      <c r="T584" s="50">
        <v>2646</v>
      </c>
      <c r="U584" s="67">
        <v>43497</v>
      </c>
      <c r="V584" s="67">
        <v>43830</v>
      </c>
      <c r="W584" s="50">
        <v>2646</v>
      </c>
      <c r="X584" s="14"/>
    </row>
    <row r="585" spans="1:24" s="1" customFormat="1" ht="120">
      <c r="A585" s="39" t="s">
        <v>1791</v>
      </c>
      <c r="B585" s="15">
        <v>80204250585</v>
      </c>
      <c r="C585" s="16" t="s">
        <v>84</v>
      </c>
      <c r="D585" s="16" t="s">
        <v>1792</v>
      </c>
      <c r="E585" s="16" t="s">
        <v>48</v>
      </c>
      <c r="F585" s="16"/>
      <c r="G585" s="14"/>
      <c r="H585" s="15"/>
      <c r="I585" s="15"/>
      <c r="J585" s="34" t="s">
        <v>1793</v>
      </c>
      <c r="K585" s="15"/>
      <c r="L585" s="16" t="s">
        <v>1794</v>
      </c>
      <c r="M585" s="15"/>
      <c r="N585" s="14"/>
      <c r="O585" s="15"/>
      <c r="P585" s="15"/>
      <c r="Q585" s="37" t="s">
        <v>1793</v>
      </c>
      <c r="R585" s="15"/>
      <c r="S585" s="16" t="s">
        <v>1794</v>
      </c>
      <c r="T585" s="50">
        <v>6000</v>
      </c>
      <c r="U585" s="67">
        <v>43521</v>
      </c>
      <c r="V585" s="67">
        <v>43525</v>
      </c>
      <c r="W585" s="94">
        <v>0</v>
      </c>
      <c r="X585" s="14"/>
    </row>
    <row r="586" spans="1:24" s="1" customFormat="1" ht="60">
      <c r="A586" s="39">
        <v>0</v>
      </c>
      <c r="B586" s="15">
        <v>80204250585</v>
      </c>
      <c r="C586" s="16" t="s">
        <v>84</v>
      </c>
      <c r="D586" s="16" t="s">
        <v>1769</v>
      </c>
      <c r="E586" s="16" t="s">
        <v>48</v>
      </c>
      <c r="F586" s="16"/>
      <c r="G586" s="14"/>
      <c r="H586" s="15"/>
      <c r="I586" s="15"/>
      <c r="J586" s="34" t="s">
        <v>1795</v>
      </c>
      <c r="K586" s="15"/>
      <c r="L586" s="16" t="s">
        <v>1796</v>
      </c>
      <c r="M586" s="15"/>
      <c r="N586" s="15"/>
      <c r="O586" s="15"/>
      <c r="P586" s="15"/>
      <c r="Q586" s="34" t="s">
        <v>1795</v>
      </c>
      <c r="R586" s="15"/>
      <c r="S586" s="16" t="s">
        <v>1796</v>
      </c>
      <c r="T586" s="50">
        <v>700</v>
      </c>
      <c r="U586" s="67">
        <v>43564</v>
      </c>
      <c r="V586" s="67">
        <v>43564</v>
      </c>
      <c r="W586" s="94">
        <v>99</v>
      </c>
      <c r="X586" s="14"/>
    </row>
    <row r="587" spans="1:24" s="1" customFormat="1" ht="150">
      <c r="A587" s="39">
        <v>0</v>
      </c>
      <c r="B587" s="15">
        <v>80204250585</v>
      </c>
      <c r="C587" s="16" t="s">
        <v>84</v>
      </c>
      <c r="D587" s="16" t="s">
        <v>1797</v>
      </c>
      <c r="E587" s="16" t="s">
        <v>48</v>
      </c>
      <c r="F587" s="16"/>
      <c r="G587" s="14"/>
      <c r="H587" s="15"/>
      <c r="I587" s="15"/>
      <c r="J587" s="34" t="s">
        <v>1764</v>
      </c>
      <c r="K587" s="15"/>
      <c r="L587" s="16" t="s">
        <v>1765</v>
      </c>
      <c r="M587" s="15"/>
      <c r="N587" s="15"/>
      <c r="O587" s="15"/>
      <c r="P587" s="15"/>
      <c r="Q587" s="37" t="s">
        <v>1764</v>
      </c>
      <c r="R587" s="15"/>
      <c r="S587" s="16" t="s">
        <v>1765</v>
      </c>
      <c r="T587" s="50">
        <v>320</v>
      </c>
      <c r="U587" s="67">
        <v>43634</v>
      </c>
      <c r="V587" s="67">
        <v>43634</v>
      </c>
      <c r="W587" s="94">
        <v>0</v>
      </c>
      <c r="X587" s="14"/>
    </row>
    <row r="588" spans="1:24" s="1" customFormat="1" ht="75">
      <c r="A588" s="39">
        <v>0</v>
      </c>
      <c r="B588" s="15">
        <v>80204250585</v>
      </c>
      <c r="C588" s="16" t="s">
        <v>84</v>
      </c>
      <c r="D588" s="16" t="s">
        <v>1798</v>
      </c>
      <c r="E588" s="16" t="s">
        <v>48</v>
      </c>
      <c r="F588" s="16"/>
      <c r="G588" s="14"/>
      <c r="H588" s="15"/>
      <c r="I588" s="15"/>
      <c r="J588" s="34" t="s">
        <v>1799</v>
      </c>
      <c r="K588" s="15"/>
      <c r="L588" s="16" t="s">
        <v>1800</v>
      </c>
      <c r="M588" s="15"/>
      <c r="N588" s="14"/>
      <c r="O588" s="15"/>
      <c r="P588" s="15"/>
      <c r="Q588" s="37" t="s">
        <v>1799</v>
      </c>
      <c r="R588" s="15"/>
      <c r="S588" s="16" t="s">
        <v>1800</v>
      </c>
      <c r="T588" s="50">
        <v>460</v>
      </c>
      <c r="U588" s="67">
        <v>43620</v>
      </c>
      <c r="V588" s="67">
        <v>43620</v>
      </c>
      <c r="W588" s="94">
        <v>0</v>
      </c>
      <c r="X588" s="14"/>
    </row>
    <row r="589" spans="1:24" s="1" customFormat="1" ht="60">
      <c r="A589" s="39">
        <v>0</v>
      </c>
      <c r="B589" s="15">
        <v>80204250585</v>
      </c>
      <c r="C589" s="16" t="s">
        <v>84</v>
      </c>
      <c r="D589" s="16" t="s">
        <v>1801</v>
      </c>
      <c r="E589" s="16" t="s">
        <v>48</v>
      </c>
      <c r="F589" s="16"/>
      <c r="G589" s="14"/>
      <c r="H589" s="15"/>
      <c r="I589" s="15"/>
      <c r="J589" s="34" t="s">
        <v>1799</v>
      </c>
      <c r="K589" s="15"/>
      <c r="L589" s="16" t="s">
        <v>1800</v>
      </c>
      <c r="M589" s="15"/>
      <c r="N589" s="14"/>
      <c r="O589" s="15"/>
      <c r="P589" s="15"/>
      <c r="Q589" s="37" t="s">
        <v>1799</v>
      </c>
      <c r="R589" s="15"/>
      <c r="S589" s="16" t="s">
        <v>1800</v>
      </c>
      <c r="T589" s="50">
        <v>460</v>
      </c>
      <c r="U589" s="67">
        <v>43642</v>
      </c>
      <c r="V589" s="67">
        <v>43642</v>
      </c>
      <c r="W589" s="94">
        <v>0</v>
      </c>
      <c r="X589" s="14"/>
    </row>
    <row r="590" spans="1:24" s="1" customFormat="1" ht="60">
      <c r="A590" s="39">
        <v>0</v>
      </c>
      <c r="B590" s="15">
        <v>80204250585</v>
      </c>
      <c r="C590" s="16" t="s">
        <v>84</v>
      </c>
      <c r="D590" s="16" t="s">
        <v>1769</v>
      </c>
      <c r="E590" s="16" t="s">
        <v>48</v>
      </c>
      <c r="F590" s="16"/>
      <c r="G590" s="14"/>
      <c r="H590" s="15"/>
      <c r="I590" s="15"/>
      <c r="J590" s="34" t="s">
        <v>1802</v>
      </c>
      <c r="K590" s="15"/>
      <c r="L590" s="16" t="s">
        <v>1803</v>
      </c>
      <c r="M590" s="15"/>
      <c r="N590" s="15"/>
      <c r="O590" s="15"/>
      <c r="P590" s="15"/>
      <c r="Q590" s="34" t="s">
        <v>1802</v>
      </c>
      <c r="R590" s="15"/>
      <c r="S590" s="16" t="s">
        <v>1803</v>
      </c>
      <c r="T590" s="50">
        <v>400</v>
      </c>
      <c r="U590" s="67">
        <v>43637</v>
      </c>
      <c r="V590" s="67">
        <v>43637</v>
      </c>
      <c r="W590" s="94">
        <v>0</v>
      </c>
      <c r="X590" s="14"/>
    </row>
    <row r="591" spans="1:24" s="1" customFormat="1" ht="60">
      <c r="A591" s="39" t="s">
        <v>1804</v>
      </c>
      <c r="B591" s="15">
        <v>80204250585</v>
      </c>
      <c r="C591" s="16" t="s">
        <v>84</v>
      </c>
      <c r="D591" s="16" t="s">
        <v>1805</v>
      </c>
      <c r="E591" s="16" t="s">
        <v>48</v>
      </c>
      <c r="F591" s="16"/>
      <c r="G591" s="14"/>
      <c r="H591" s="15"/>
      <c r="I591" s="15"/>
      <c r="J591" s="34" t="s">
        <v>1806</v>
      </c>
      <c r="K591" s="15"/>
      <c r="L591" s="16" t="s">
        <v>1807</v>
      </c>
      <c r="M591" s="15"/>
      <c r="N591" s="14"/>
      <c r="O591" s="15"/>
      <c r="P591" s="15"/>
      <c r="Q591" s="37" t="s">
        <v>1806</v>
      </c>
      <c r="R591" s="15"/>
      <c r="S591" s="16" t="s">
        <v>1807</v>
      </c>
      <c r="T591" s="123">
        <v>1110.9000000000001</v>
      </c>
      <c r="U591" s="67">
        <v>43647</v>
      </c>
      <c r="V591" s="67">
        <v>44013</v>
      </c>
      <c r="W591" s="94">
        <v>0</v>
      </c>
      <c r="X591" s="14"/>
    </row>
    <row r="592" spans="1:24" s="1" customFormat="1" ht="60">
      <c r="A592" s="39">
        <v>0</v>
      </c>
      <c r="B592" s="15">
        <v>80204250585</v>
      </c>
      <c r="C592" s="16" t="s">
        <v>84</v>
      </c>
      <c r="D592" s="16" t="s">
        <v>1808</v>
      </c>
      <c r="E592" s="16" t="s">
        <v>48</v>
      </c>
      <c r="F592" s="16"/>
      <c r="G592" s="14"/>
      <c r="H592" s="15"/>
      <c r="I592" s="15"/>
      <c r="J592" s="34" t="s">
        <v>1809</v>
      </c>
      <c r="K592" s="15"/>
      <c r="L592" s="16" t="s">
        <v>1810</v>
      </c>
      <c r="M592" s="15"/>
      <c r="N592" s="15"/>
      <c r="O592" s="15"/>
      <c r="P592" s="15"/>
      <c r="Q592" s="34" t="s">
        <v>1809</v>
      </c>
      <c r="R592" s="15"/>
      <c r="S592" s="16" t="s">
        <v>1810</v>
      </c>
      <c r="T592" s="50">
        <v>600</v>
      </c>
      <c r="U592" s="67">
        <v>43637</v>
      </c>
      <c r="V592" s="67">
        <v>43637</v>
      </c>
      <c r="W592" s="94">
        <v>0</v>
      </c>
      <c r="X592" s="14"/>
    </row>
    <row r="593" spans="1:24" s="1" customFormat="1" ht="60">
      <c r="A593" s="39">
        <v>0</v>
      </c>
      <c r="B593" s="15">
        <v>80204250585</v>
      </c>
      <c r="C593" s="16" t="s">
        <v>84</v>
      </c>
      <c r="D593" s="16" t="s">
        <v>1808</v>
      </c>
      <c r="E593" s="16" t="s">
        <v>48</v>
      </c>
      <c r="F593" s="16"/>
      <c r="G593" s="14"/>
      <c r="H593" s="15"/>
      <c r="I593" s="15"/>
      <c r="J593" s="34" t="s">
        <v>1811</v>
      </c>
      <c r="K593" s="15"/>
      <c r="L593" s="16" t="s">
        <v>1812</v>
      </c>
      <c r="M593" s="15"/>
      <c r="N593" s="15"/>
      <c r="O593" s="15"/>
      <c r="P593" s="15"/>
      <c r="Q593" s="34" t="s">
        <v>1811</v>
      </c>
      <c r="R593" s="15"/>
      <c r="S593" s="16" t="s">
        <v>1812</v>
      </c>
      <c r="T593" s="50">
        <v>600</v>
      </c>
      <c r="U593" s="67">
        <v>43720</v>
      </c>
      <c r="V593" s="67">
        <v>43720</v>
      </c>
      <c r="W593" s="94">
        <v>0</v>
      </c>
      <c r="X593" s="14"/>
    </row>
    <row r="594" spans="1:24" s="1" customFormat="1" ht="60">
      <c r="A594" s="39">
        <v>0</v>
      </c>
      <c r="B594" s="15">
        <v>80204250585</v>
      </c>
      <c r="C594" s="16" t="s">
        <v>84</v>
      </c>
      <c r="D594" s="16" t="s">
        <v>1813</v>
      </c>
      <c r="E594" s="16" t="s">
        <v>48</v>
      </c>
      <c r="F594" s="16"/>
      <c r="G594" s="14"/>
      <c r="H594" s="15"/>
      <c r="I594" s="15"/>
      <c r="J594" s="34" t="s">
        <v>1814</v>
      </c>
      <c r="K594" s="15"/>
      <c r="L594" s="16" t="s">
        <v>1815</v>
      </c>
      <c r="M594" s="15"/>
      <c r="N594" s="15"/>
      <c r="O594" s="15"/>
      <c r="P594" s="15"/>
      <c r="Q594" s="34" t="s">
        <v>1814</v>
      </c>
      <c r="R594" s="15"/>
      <c r="S594" s="16" t="s">
        <v>1815</v>
      </c>
      <c r="T594" s="50">
        <v>16000</v>
      </c>
      <c r="U594" s="67">
        <v>43738</v>
      </c>
      <c r="V594" s="67">
        <v>43928</v>
      </c>
      <c r="W594" s="94">
        <v>16000</v>
      </c>
      <c r="X594" s="14"/>
    </row>
    <row r="595" spans="1:24" s="1" customFormat="1" ht="60">
      <c r="A595" s="39">
        <v>0</v>
      </c>
      <c r="B595" s="15">
        <v>80204250585</v>
      </c>
      <c r="C595" s="16" t="s">
        <v>84</v>
      </c>
      <c r="D595" s="16" t="s">
        <v>1808</v>
      </c>
      <c r="E595" s="16" t="s">
        <v>48</v>
      </c>
      <c r="F595" s="16"/>
      <c r="G595" s="14"/>
      <c r="H595" s="15"/>
      <c r="I595" s="15"/>
      <c r="J595" s="34" t="s">
        <v>1816</v>
      </c>
      <c r="K595" s="15"/>
      <c r="L595" s="16" t="s">
        <v>1817</v>
      </c>
      <c r="M595" s="15"/>
      <c r="N595" s="15"/>
      <c r="O595" s="15"/>
      <c r="P595" s="15"/>
      <c r="Q595" s="34" t="s">
        <v>1816</v>
      </c>
      <c r="R595" s="15"/>
      <c r="S595" s="16" t="s">
        <v>1817</v>
      </c>
      <c r="T595" s="50">
        <v>400</v>
      </c>
      <c r="U595" s="67">
        <v>43728</v>
      </c>
      <c r="V595" s="67">
        <v>43728</v>
      </c>
      <c r="W595" s="94">
        <v>0</v>
      </c>
      <c r="X595" s="14"/>
    </row>
    <row r="596" spans="1:24" s="1" customFormat="1" ht="30">
      <c r="A596" s="39">
        <v>0</v>
      </c>
      <c r="B596" s="15">
        <v>80204250585</v>
      </c>
      <c r="C596" s="16" t="s">
        <v>84</v>
      </c>
      <c r="D596" s="16" t="s">
        <v>1818</v>
      </c>
      <c r="E596" s="16" t="s">
        <v>48</v>
      </c>
      <c r="F596" s="16"/>
      <c r="G596" s="14"/>
      <c r="H596" s="15"/>
      <c r="I596" s="15"/>
      <c r="J596" s="34" t="s">
        <v>1819</v>
      </c>
      <c r="K596" s="15"/>
      <c r="L596" s="16" t="s">
        <v>1820</v>
      </c>
      <c r="M596" s="15"/>
      <c r="N596" s="15"/>
      <c r="O596" s="15"/>
      <c r="P596" s="15"/>
      <c r="Q596" s="34" t="s">
        <v>1819</v>
      </c>
      <c r="R596" s="15"/>
      <c r="S596" s="16" t="s">
        <v>1820</v>
      </c>
      <c r="T596" s="50">
        <v>150</v>
      </c>
      <c r="U596" s="67">
        <v>43735</v>
      </c>
      <c r="V596" s="67">
        <v>43735</v>
      </c>
      <c r="W596" s="94">
        <v>0</v>
      </c>
      <c r="X596" s="14"/>
    </row>
    <row r="597" spans="1:24" s="1" customFormat="1" ht="30">
      <c r="A597" s="39">
        <v>0</v>
      </c>
      <c r="B597" s="15">
        <v>80204250585</v>
      </c>
      <c r="C597" s="16" t="s">
        <v>84</v>
      </c>
      <c r="D597" s="16" t="s">
        <v>1821</v>
      </c>
      <c r="E597" s="16" t="s">
        <v>48</v>
      </c>
      <c r="F597" s="16"/>
      <c r="G597" s="14"/>
      <c r="H597" s="15"/>
      <c r="I597" s="15"/>
      <c r="J597" s="34" t="s">
        <v>1822</v>
      </c>
      <c r="K597" s="15"/>
      <c r="L597" s="16" t="s">
        <v>1823</v>
      </c>
      <c r="M597" s="15"/>
      <c r="N597" s="15"/>
      <c r="O597" s="15"/>
      <c r="P597" s="15"/>
      <c r="Q597" s="34" t="s">
        <v>1822</v>
      </c>
      <c r="R597" s="15"/>
      <c r="S597" s="16" t="s">
        <v>1823</v>
      </c>
      <c r="T597" s="50">
        <v>330</v>
      </c>
      <c r="U597" s="67">
        <v>43735</v>
      </c>
      <c r="V597" s="67">
        <v>43735</v>
      </c>
      <c r="W597" s="94">
        <v>0</v>
      </c>
      <c r="X597" s="14"/>
    </row>
    <row r="598" spans="1:24" s="1" customFormat="1" ht="30">
      <c r="A598" s="39">
        <v>0</v>
      </c>
      <c r="B598" s="15">
        <v>80204250585</v>
      </c>
      <c r="C598" s="16" t="s">
        <v>84</v>
      </c>
      <c r="D598" s="16" t="s">
        <v>1824</v>
      </c>
      <c r="E598" s="16" t="s">
        <v>48</v>
      </c>
      <c r="F598" s="16"/>
      <c r="G598" s="14"/>
      <c r="H598" s="15"/>
      <c r="I598" s="15"/>
      <c r="J598" s="34" t="s">
        <v>1825</v>
      </c>
      <c r="K598" s="15"/>
      <c r="L598" s="16" t="s">
        <v>1826</v>
      </c>
      <c r="M598" s="15"/>
      <c r="N598" s="14"/>
      <c r="O598" s="15"/>
      <c r="P598" s="15"/>
      <c r="Q598" s="37" t="s">
        <v>1825</v>
      </c>
      <c r="R598" s="15"/>
      <c r="S598" s="16" t="s">
        <v>1826</v>
      </c>
      <c r="T598" s="50">
        <v>3700</v>
      </c>
      <c r="U598" s="67">
        <v>43763</v>
      </c>
      <c r="V598" s="67">
        <v>43778</v>
      </c>
      <c r="W598" s="94">
        <v>0</v>
      </c>
      <c r="X598" s="14"/>
    </row>
    <row r="599" spans="1:24" s="1" customFormat="1" ht="90">
      <c r="A599" s="19" t="s">
        <v>1827</v>
      </c>
      <c r="B599" s="15">
        <v>80204250585</v>
      </c>
      <c r="C599" s="16" t="s">
        <v>84</v>
      </c>
      <c r="D599" s="17" t="s">
        <v>1828</v>
      </c>
      <c r="E599" s="16" t="s">
        <v>48</v>
      </c>
      <c r="F599" s="17"/>
      <c r="G599" s="14"/>
      <c r="H599" s="14"/>
      <c r="I599" s="14"/>
      <c r="J599" s="34" t="s">
        <v>1760</v>
      </c>
      <c r="K599" s="15"/>
      <c r="L599" s="16" t="s">
        <v>1761</v>
      </c>
      <c r="M599" s="14"/>
      <c r="N599" s="14"/>
      <c r="O599" s="14"/>
      <c r="P599" s="14"/>
      <c r="Q599" s="34" t="s">
        <v>326</v>
      </c>
      <c r="R599" s="15"/>
      <c r="S599" s="16" t="s">
        <v>1761</v>
      </c>
      <c r="T599" s="50">
        <v>2380</v>
      </c>
      <c r="U599" s="67">
        <v>43738</v>
      </c>
      <c r="V599" s="67">
        <v>44101</v>
      </c>
      <c r="W599" s="94">
        <v>0</v>
      </c>
      <c r="X599" s="14"/>
    </row>
    <row r="600" spans="1:24" s="1" customFormat="1" ht="45">
      <c r="A600" s="39">
        <v>0</v>
      </c>
      <c r="B600" s="15">
        <v>80204250585</v>
      </c>
      <c r="C600" s="16" t="s">
        <v>84</v>
      </c>
      <c r="D600" s="16" t="s">
        <v>1829</v>
      </c>
      <c r="E600" s="16" t="s">
        <v>48</v>
      </c>
      <c r="F600" s="16"/>
      <c r="G600" s="14"/>
      <c r="H600" s="15"/>
      <c r="I600" s="15"/>
      <c r="J600" s="34" t="s">
        <v>543</v>
      </c>
      <c r="K600" s="15"/>
      <c r="L600" s="16" t="s">
        <v>1830</v>
      </c>
      <c r="M600" s="15"/>
      <c r="N600" s="14"/>
      <c r="O600" s="15"/>
      <c r="P600" s="15"/>
      <c r="Q600" s="37" t="s">
        <v>543</v>
      </c>
      <c r="R600" s="15"/>
      <c r="S600" s="16" t="s">
        <v>1830</v>
      </c>
      <c r="T600" s="50">
        <v>1645</v>
      </c>
      <c r="U600" s="67">
        <v>43815</v>
      </c>
      <c r="V600" s="67">
        <v>43817</v>
      </c>
      <c r="W600" s="94">
        <v>0</v>
      </c>
      <c r="X600" s="14"/>
    </row>
    <row r="601" spans="1:24" s="1" customFormat="1" ht="105">
      <c r="A601" s="39">
        <v>0</v>
      </c>
      <c r="B601" s="15">
        <v>80204250585</v>
      </c>
      <c r="C601" s="16" t="s">
        <v>84</v>
      </c>
      <c r="D601" s="16" t="s">
        <v>1831</v>
      </c>
      <c r="E601" s="16" t="s">
        <v>48</v>
      </c>
      <c r="F601" s="16"/>
      <c r="G601" s="14"/>
      <c r="H601" s="15"/>
      <c r="I601" s="15"/>
      <c r="J601" s="34" t="s">
        <v>1832</v>
      </c>
      <c r="K601" s="15"/>
      <c r="L601" s="16" t="s">
        <v>1833</v>
      </c>
      <c r="M601" s="15"/>
      <c r="N601" s="14"/>
      <c r="O601" s="15"/>
      <c r="P601" s="15"/>
      <c r="Q601" s="37" t="s">
        <v>1832</v>
      </c>
      <c r="R601" s="15"/>
      <c r="S601" s="16" t="s">
        <v>1833</v>
      </c>
      <c r="T601" s="50">
        <v>1050</v>
      </c>
      <c r="U601" s="67">
        <v>43789</v>
      </c>
      <c r="V601" s="67">
        <v>43789</v>
      </c>
      <c r="W601" s="94">
        <v>1050</v>
      </c>
      <c r="X601" s="14"/>
    </row>
    <row r="602" spans="1:24" s="1" customFormat="1" ht="30">
      <c r="A602" s="39">
        <v>0</v>
      </c>
      <c r="B602" s="15">
        <v>80204250585</v>
      </c>
      <c r="C602" s="16" t="s">
        <v>84</v>
      </c>
      <c r="D602" s="16" t="s">
        <v>1834</v>
      </c>
      <c r="E602" s="16" t="s">
        <v>48</v>
      </c>
      <c r="F602" s="16"/>
      <c r="G602" s="14"/>
      <c r="H602" s="15"/>
      <c r="I602" s="15"/>
      <c r="J602" s="34" t="s">
        <v>387</v>
      </c>
      <c r="K602" s="15"/>
      <c r="L602" s="16" t="s">
        <v>1835</v>
      </c>
      <c r="M602" s="15"/>
      <c r="N602" s="14"/>
      <c r="O602" s="15"/>
      <c r="P602" s="15"/>
      <c r="Q602" s="34" t="s">
        <v>387</v>
      </c>
      <c r="R602" s="15"/>
      <c r="S602" s="16" t="s">
        <v>723</v>
      </c>
      <c r="T602" s="50">
        <v>1290</v>
      </c>
      <c r="U602" s="67">
        <v>43759</v>
      </c>
      <c r="V602" s="67">
        <v>43761</v>
      </c>
      <c r="W602" s="94">
        <v>1290</v>
      </c>
      <c r="X602" s="14"/>
    </row>
    <row r="603" spans="1:24" s="1" customFormat="1" ht="60">
      <c r="A603" s="39" t="s">
        <v>1836</v>
      </c>
      <c r="B603" s="15">
        <v>80204250585</v>
      </c>
      <c r="C603" s="16" t="s">
        <v>84</v>
      </c>
      <c r="D603" s="16" t="s">
        <v>1837</v>
      </c>
      <c r="E603" s="16" t="s">
        <v>48</v>
      </c>
      <c r="F603" s="16"/>
      <c r="G603" s="14"/>
      <c r="H603" s="15"/>
      <c r="I603" s="15"/>
      <c r="J603" s="34" t="s">
        <v>1838</v>
      </c>
      <c r="K603" s="15"/>
      <c r="L603" s="16" t="s">
        <v>1839</v>
      </c>
      <c r="M603" s="15"/>
      <c r="N603" s="14"/>
      <c r="O603" s="15"/>
      <c r="P603" s="15"/>
      <c r="Q603" s="34" t="s">
        <v>1838</v>
      </c>
      <c r="R603" s="15"/>
      <c r="S603" s="16" t="s">
        <v>1839</v>
      </c>
      <c r="T603" s="50">
        <v>4800</v>
      </c>
      <c r="U603" s="67">
        <v>43748</v>
      </c>
      <c r="V603" s="67">
        <v>43748</v>
      </c>
      <c r="W603" s="94">
        <v>0</v>
      </c>
      <c r="X603" s="14"/>
    </row>
    <row r="604" spans="1:24" s="1" customFormat="1" ht="120">
      <c r="A604" s="39">
        <v>0</v>
      </c>
      <c r="B604" s="15">
        <v>80204250585</v>
      </c>
      <c r="C604" s="16" t="s">
        <v>84</v>
      </c>
      <c r="D604" s="16" t="s">
        <v>1840</v>
      </c>
      <c r="E604" s="16" t="s">
        <v>48</v>
      </c>
      <c r="F604" s="16"/>
      <c r="G604" s="14"/>
      <c r="H604" s="15"/>
      <c r="I604" s="15"/>
      <c r="J604" s="34" t="s">
        <v>1799</v>
      </c>
      <c r="K604" s="15"/>
      <c r="L604" s="16" t="s">
        <v>1800</v>
      </c>
      <c r="M604" s="15"/>
      <c r="N604" s="14"/>
      <c r="O604" s="15"/>
      <c r="P604" s="15"/>
      <c r="Q604" s="37" t="s">
        <v>1799</v>
      </c>
      <c r="R604" s="15"/>
      <c r="S604" s="16" t="s">
        <v>1800</v>
      </c>
      <c r="T604" s="50">
        <v>400</v>
      </c>
      <c r="U604" s="67">
        <v>43802</v>
      </c>
      <c r="V604" s="67">
        <v>43802</v>
      </c>
      <c r="W604" s="94">
        <v>400</v>
      </c>
      <c r="X604" s="14"/>
    </row>
    <row r="605" spans="1:24" s="1" customFormat="1" ht="120">
      <c r="A605" s="39">
        <v>0</v>
      </c>
      <c r="B605" s="15">
        <v>80204250585</v>
      </c>
      <c r="C605" s="16" t="s">
        <v>84</v>
      </c>
      <c r="D605" s="16" t="s">
        <v>1840</v>
      </c>
      <c r="E605" s="16" t="s">
        <v>48</v>
      </c>
      <c r="F605" s="16"/>
      <c r="G605" s="14"/>
      <c r="H605" s="15"/>
      <c r="I605" s="15"/>
      <c r="J605" s="34" t="s">
        <v>1799</v>
      </c>
      <c r="K605" s="15"/>
      <c r="L605" s="16" t="s">
        <v>1800</v>
      </c>
      <c r="M605" s="15"/>
      <c r="N605" s="14"/>
      <c r="O605" s="15"/>
      <c r="P605" s="15"/>
      <c r="Q605" s="37" t="s">
        <v>1799</v>
      </c>
      <c r="R605" s="15"/>
      <c r="S605" s="16" t="s">
        <v>1800</v>
      </c>
      <c r="T605" s="50">
        <v>400</v>
      </c>
      <c r="U605" s="67">
        <v>43802</v>
      </c>
      <c r="V605" s="67">
        <v>43802</v>
      </c>
      <c r="W605" s="94">
        <v>400</v>
      </c>
      <c r="X605" s="14"/>
    </row>
    <row r="606" spans="1:24" s="1" customFormat="1" ht="60">
      <c r="A606" s="39">
        <v>0</v>
      </c>
      <c r="B606" s="15">
        <v>80204250585</v>
      </c>
      <c r="C606" s="16" t="s">
        <v>84</v>
      </c>
      <c r="D606" s="16" t="s">
        <v>1808</v>
      </c>
      <c r="E606" s="16" t="s">
        <v>48</v>
      </c>
      <c r="F606" s="16"/>
      <c r="G606" s="14"/>
      <c r="H606" s="15"/>
      <c r="I606" s="15"/>
      <c r="J606" s="34" t="s">
        <v>1841</v>
      </c>
      <c r="K606" s="15"/>
      <c r="L606" s="16" t="s">
        <v>1842</v>
      </c>
      <c r="M606" s="15"/>
      <c r="N606" s="15"/>
      <c r="O606" s="15"/>
      <c r="P606" s="15"/>
      <c r="Q606" s="34" t="s">
        <v>1841</v>
      </c>
      <c r="R606" s="15"/>
      <c r="S606" s="16" t="s">
        <v>1842</v>
      </c>
      <c r="T606" s="50">
        <v>400</v>
      </c>
      <c r="U606" s="67">
        <v>43768</v>
      </c>
      <c r="V606" s="67">
        <v>43768</v>
      </c>
      <c r="W606" s="94">
        <v>0</v>
      </c>
      <c r="X606" s="14"/>
    </row>
    <row r="607" spans="1:24" s="1" customFormat="1" ht="45">
      <c r="A607" s="39">
        <v>0</v>
      </c>
      <c r="B607" s="15">
        <v>80204250585</v>
      </c>
      <c r="C607" s="16" t="s">
        <v>84</v>
      </c>
      <c r="D607" s="16" t="s">
        <v>1843</v>
      </c>
      <c r="E607" s="16" t="s">
        <v>48</v>
      </c>
      <c r="F607" s="16"/>
      <c r="G607" s="14"/>
      <c r="H607" s="15"/>
      <c r="I607" s="15"/>
      <c r="J607" s="34" t="s">
        <v>1844</v>
      </c>
      <c r="K607" s="15"/>
      <c r="L607" s="16" t="s">
        <v>1845</v>
      </c>
      <c r="M607" s="15"/>
      <c r="N607" s="15"/>
      <c r="O607" s="15"/>
      <c r="P607" s="15"/>
      <c r="Q607" s="34" t="s">
        <v>1844</v>
      </c>
      <c r="R607" s="15"/>
      <c r="S607" s="16" t="s">
        <v>1845</v>
      </c>
      <c r="T607" s="50">
        <v>260</v>
      </c>
      <c r="U607" s="67">
        <v>43812</v>
      </c>
      <c r="V607" s="67">
        <v>43814</v>
      </c>
      <c r="W607" s="94">
        <v>221</v>
      </c>
      <c r="X607" s="14"/>
    </row>
    <row r="608" spans="1:24" s="1" customFormat="1" ht="45">
      <c r="A608" s="39">
        <v>0</v>
      </c>
      <c r="B608" s="15">
        <v>80204250585</v>
      </c>
      <c r="C608" s="16" t="s">
        <v>84</v>
      </c>
      <c r="D608" s="16" t="s">
        <v>1846</v>
      </c>
      <c r="E608" s="16" t="s">
        <v>48</v>
      </c>
      <c r="F608" s="16"/>
      <c r="G608" s="14"/>
      <c r="H608" s="15"/>
      <c r="I608" s="15"/>
      <c r="J608" s="34" t="s">
        <v>1721</v>
      </c>
      <c r="K608" s="15"/>
      <c r="L608" s="16" t="s">
        <v>1722</v>
      </c>
      <c r="M608" s="15"/>
      <c r="N608" s="14"/>
      <c r="O608" s="15"/>
      <c r="P608" s="15"/>
      <c r="Q608" s="34" t="s">
        <v>1721</v>
      </c>
      <c r="R608" s="15"/>
      <c r="S608" s="16" t="s">
        <v>1722</v>
      </c>
      <c r="T608" s="50">
        <v>550</v>
      </c>
      <c r="U608" s="67">
        <v>43800</v>
      </c>
      <c r="V608" s="67">
        <v>44013</v>
      </c>
      <c r="W608" s="94">
        <v>550</v>
      </c>
      <c r="X608" s="14"/>
    </row>
    <row r="609" spans="1:24" s="1" customFormat="1" ht="60">
      <c r="A609" s="39">
        <v>0</v>
      </c>
      <c r="B609" s="15">
        <v>80204250585</v>
      </c>
      <c r="C609" s="16" t="s">
        <v>84</v>
      </c>
      <c r="D609" s="16" t="s">
        <v>1847</v>
      </c>
      <c r="E609" s="16" t="s">
        <v>48</v>
      </c>
      <c r="F609" s="16"/>
      <c r="G609" s="14"/>
      <c r="H609" s="15"/>
      <c r="I609" s="15"/>
      <c r="J609" s="34" t="s">
        <v>1196</v>
      </c>
      <c r="K609" s="15"/>
      <c r="L609" s="16" t="s">
        <v>1197</v>
      </c>
      <c r="M609" s="15"/>
      <c r="N609" s="14"/>
      <c r="O609" s="15"/>
      <c r="P609" s="15"/>
      <c r="Q609" s="37" t="s">
        <v>1196</v>
      </c>
      <c r="R609" s="15"/>
      <c r="S609" s="16" t="s">
        <v>1197</v>
      </c>
      <c r="T609" s="50">
        <v>1500</v>
      </c>
      <c r="U609" s="67">
        <v>43880</v>
      </c>
      <c r="V609" s="67">
        <v>43881</v>
      </c>
      <c r="W609" s="94">
        <v>1500</v>
      </c>
      <c r="X609" s="14"/>
    </row>
    <row r="610" spans="1:24" s="1" customFormat="1" ht="105">
      <c r="A610" s="39" t="s">
        <v>1484</v>
      </c>
      <c r="B610" s="15">
        <v>80204250585</v>
      </c>
      <c r="C610" s="16" t="s">
        <v>84</v>
      </c>
      <c r="D610" s="16" t="s">
        <v>1848</v>
      </c>
      <c r="E610" s="16" t="s">
        <v>48</v>
      </c>
      <c r="F610" s="16"/>
      <c r="G610" s="14"/>
      <c r="H610" s="15"/>
      <c r="I610" s="15"/>
      <c r="J610" s="34" t="s">
        <v>1486</v>
      </c>
      <c r="K610" s="15"/>
      <c r="L610" s="16" t="s">
        <v>1849</v>
      </c>
      <c r="M610" s="15"/>
      <c r="N610" s="14"/>
      <c r="O610" s="15"/>
      <c r="P610" s="15"/>
      <c r="Q610" s="37" t="s">
        <v>1486</v>
      </c>
      <c r="R610" s="15"/>
      <c r="S610" s="16" t="s">
        <v>1849</v>
      </c>
      <c r="T610" s="50">
        <v>36000</v>
      </c>
      <c r="U610" s="67">
        <v>43862</v>
      </c>
      <c r="V610" s="67">
        <v>43982</v>
      </c>
      <c r="W610" s="94">
        <v>0</v>
      </c>
      <c r="X610" s="14"/>
    </row>
    <row r="611" spans="1:24" s="1" customFormat="1" ht="60">
      <c r="A611" s="39">
        <v>0</v>
      </c>
      <c r="B611" s="15">
        <v>80204250585</v>
      </c>
      <c r="C611" s="16" t="s">
        <v>84</v>
      </c>
      <c r="D611" s="16" t="s">
        <v>1850</v>
      </c>
      <c r="E611" s="16" t="s">
        <v>48</v>
      </c>
      <c r="F611" s="16"/>
      <c r="G611" s="14"/>
      <c r="H611" s="15"/>
      <c r="I611" s="15"/>
      <c r="J611" s="34" t="s">
        <v>1851</v>
      </c>
      <c r="K611" s="15"/>
      <c r="L611" s="16" t="s">
        <v>1852</v>
      </c>
      <c r="M611" s="15"/>
      <c r="N611" s="15"/>
      <c r="O611" s="15"/>
      <c r="P611" s="15"/>
      <c r="Q611" s="37" t="s">
        <v>1851</v>
      </c>
      <c r="R611" s="15"/>
      <c r="S611" s="16" t="s">
        <v>1852</v>
      </c>
      <c r="T611" s="50">
        <v>2700</v>
      </c>
      <c r="U611" s="67">
        <v>43809</v>
      </c>
      <c r="V611" s="67">
        <v>43809</v>
      </c>
      <c r="W611" s="94">
        <v>2700</v>
      </c>
      <c r="X611" s="14"/>
    </row>
    <row r="612" spans="1:24" s="1" customFormat="1" ht="45">
      <c r="A612" s="124" t="s">
        <v>1853</v>
      </c>
      <c r="B612" s="15">
        <v>80204250585</v>
      </c>
      <c r="C612" s="16" t="s">
        <v>84</v>
      </c>
      <c r="D612" s="16" t="s">
        <v>1854</v>
      </c>
      <c r="E612" s="16" t="s">
        <v>48</v>
      </c>
      <c r="F612" s="16"/>
      <c r="G612" s="14"/>
      <c r="H612" s="15"/>
      <c r="I612" s="15"/>
      <c r="J612" s="34" t="s">
        <v>1855</v>
      </c>
      <c r="K612" s="15"/>
      <c r="L612" s="16" t="s">
        <v>1856</v>
      </c>
      <c r="M612" s="15"/>
      <c r="N612" s="15"/>
      <c r="O612" s="15"/>
      <c r="P612" s="15"/>
      <c r="Q612" s="34" t="s">
        <v>1855</v>
      </c>
      <c r="R612" s="15"/>
      <c r="S612" s="16" t="s">
        <v>1856</v>
      </c>
      <c r="T612" s="50">
        <v>945</v>
      </c>
      <c r="U612" s="67">
        <v>43800</v>
      </c>
      <c r="V612" s="67">
        <v>43830</v>
      </c>
      <c r="W612" s="94">
        <v>0</v>
      </c>
      <c r="X612" s="14"/>
    </row>
    <row r="613" spans="1:24" s="1" customFormat="1" ht="45">
      <c r="A613" s="39">
        <v>0</v>
      </c>
      <c r="B613" s="15">
        <v>80204250585</v>
      </c>
      <c r="C613" s="16" t="s">
        <v>84</v>
      </c>
      <c r="D613" s="16" t="s">
        <v>1857</v>
      </c>
      <c r="E613" s="16" t="s">
        <v>48</v>
      </c>
      <c r="F613" s="16"/>
      <c r="G613" s="14"/>
      <c r="H613" s="15"/>
      <c r="I613" s="15"/>
      <c r="J613" s="34" t="s">
        <v>1858</v>
      </c>
      <c r="K613" s="15"/>
      <c r="L613" s="16" t="s">
        <v>1859</v>
      </c>
      <c r="M613" s="15"/>
      <c r="N613" s="14"/>
      <c r="O613" s="15"/>
      <c r="P613" s="15"/>
      <c r="Q613" s="37" t="s">
        <v>1858</v>
      </c>
      <c r="R613" s="15"/>
      <c r="S613" s="16" t="s">
        <v>1859</v>
      </c>
      <c r="T613" s="50">
        <v>650</v>
      </c>
      <c r="U613" s="67">
        <v>43850</v>
      </c>
      <c r="V613" s="67">
        <v>43850</v>
      </c>
      <c r="W613" s="94">
        <v>650</v>
      </c>
      <c r="X613" s="14"/>
    </row>
    <row r="614" spans="1:24" s="1" customFormat="1" ht="45">
      <c r="A614" s="39">
        <v>0</v>
      </c>
      <c r="B614" s="15" t="s">
        <v>98</v>
      </c>
      <c r="C614" s="16" t="s">
        <v>84</v>
      </c>
      <c r="D614" s="16" t="s">
        <v>1860</v>
      </c>
      <c r="E614" s="16" t="s">
        <v>48</v>
      </c>
      <c r="F614" s="16"/>
      <c r="G614" s="14"/>
      <c r="H614" s="15"/>
      <c r="I614" s="15"/>
      <c r="J614" s="34" t="s">
        <v>1861</v>
      </c>
      <c r="K614" s="15"/>
      <c r="L614" s="16" t="s">
        <v>1862</v>
      </c>
      <c r="M614" s="15"/>
      <c r="N614" s="14"/>
      <c r="O614" s="15"/>
      <c r="P614" s="15"/>
      <c r="Q614" s="37" t="s">
        <v>1861</v>
      </c>
      <c r="R614" s="15"/>
      <c r="S614" s="16" t="s">
        <v>1862</v>
      </c>
      <c r="T614" s="50">
        <v>400</v>
      </c>
      <c r="U614" s="67">
        <v>43853</v>
      </c>
      <c r="V614" s="67">
        <v>43853</v>
      </c>
      <c r="W614" s="94">
        <v>400</v>
      </c>
      <c r="X614" s="14"/>
    </row>
    <row r="615" spans="1:24" s="1" customFormat="1" ht="45">
      <c r="A615" s="39">
        <v>0</v>
      </c>
      <c r="B615" s="15" t="s">
        <v>98</v>
      </c>
      <c r="C615" s="16" t="s">
        <v>84</v>
      </c>
      <c r="D615" s="16" t="s">
        <v>1860</v>
      </c>
      <c r="E615" s="16" t="s">
        <v>48</v>
      </c>
      <c r="F615" s="16"/>
      <c r="G615" s="14"/>
      <c r="H615" s="15"/>
      <c r="I615" s="15"/>
      <c r="J615" s="34" t="s">
        <v>1861</v>
      </c>
      <c r="K615" s="15"/>
      <c r="L615" s="16" t="s">
        <v>1862</v>
      </c>
      <c r="M615" s="15"/>
      <c r="N615" s="14"/>
      <c r="O615" s="15"/>
      <c r="P615" s="15"/>
      <c r="Q615" s="37" t="s">
        <v>1861</v>
      </c>
      <c r="R615" s="15"/>
      <c r="S615" s="16" t="s">
        <v>1862</v>
      </c>
      <c r="T615" s="50">
        <v>400</v>
      </c>
      <c r="U615" s="67">
        <v>43853</v>
      </c>
      <c r="V615" s="67">
        <v>43853</v>
      </c>
      <c r="W615" s="94">
        <v>400</v>
      </c>
      <c r="X615" s="14"/>
    </row>
    <row r="616" spans="1:24" s="1" customFormat="1" ht="90">
      <c r="A616" s="39">
        <v>0</v>
      </c>
      <c r="B616" s="15">
        <v>80204250585</v>
      </c>
      <c r="C616" s="16" t="s">
        <v>84</v>
      </c>
      <c r="D616" s="16" t="s">
        <v>1863</v>
      </c>
      <c r="E616" s="16" t="s">
        <v>48</v>
      </c>
      <c r="F616" s="16"/>
      <c r="G616" s="14"/>
      <c r="H616" s="15"/>
      <c r="I616" s="15"/>
      <c r="J616" s="34" t="s">
        <v>1864</v>
      </c>
      <c r="K616" s="15"/>
      <c r="L616" s="16" t="s">
        <v>1865</v>
      </c>
      <c r="M616" s="15"/>
      <c r="N616" s="14"/>
      <c r="O616" s="15"/>
      <c r="P616" s="15"/>
      <c r="Q616" s="37" t="s">
        <v>1864</v>
      </c>
      <c r="R616" s="15"/>
      <c r="S616" s="16" t="s">
        <v>1865</v>
      </c>
      <c r="T616" s="50">
        <v>490</v>
      </c>
      <c r="U616" s="67">
        <v>43850</v>
      </c>
      <c r="V616" s="67">
        <v>43851</v>
      </c>
      <c r="W616" s="94">
        <v>490</v>
      </c>
      <c r="X616" s="14"/>
    </row>
    <row r="617" spans="1:24" s="1" customFormat="1" ht="90">
      <c r="A617" s="39">
        <v>0</v>
      </c>
      <c r="B617" s="15">
        <v>80204250585</v>
      </c>
      <c r="C617" s="16" t="s">
        <v>84</v>
      </c>
      <c r="D617" s="16" t="s">
        <v>1863</v>
      </c>
      <c r="E617" s="16" t="s">
        <v>48</v>
      </c>
      <c r="F617" s="16"/>
      <c r="G617" s="14"/>
      <c r="H617" s="15"/>
      <c r="I617" s="15"/>
      <c r="J617" s="34" t="s">
        <v>1864</v>
      </c>
      <c r="K617" s="15"/>
      <c r="L617" s="16" t="s">
        <v>1865</v>
      </c>
      <c r="M617" s="15"/>
      <c r="N617" s="14"/>
      <c r="O617" s="15"/>
      <c r="P617" s="15"/>
      <c r="Q617" s="37" t="s">
        <v>1864</v>
      </c>
      <c r="R617" s="15"/>
      <c r="S617" s="16" t="s">
        <v>1865</v>
      </c>
      <c r="T617" s="50">
        <v>490</v>
      </c>
      <c r="U617" s="67">
        <v>43850</v>
      </c>
      <c r="V617" s="67">
        <v>43851</v>
      </c>
      <c r="W617" s="94">
        <v>490</v>
      </c>
      <c r="X617" s="14"/>
    </row>
    <row r="618" spans="1:24" s="1" customFormat="1" ht="75">
      <c r="A618" s="39" t="s">
        <v>1866</v>
      </c>
      <c r="B618" s="15">
        <v>80204250585</v>
      </c>
      <c r="C618" s="16" t="s">
        <v>84</v>
      </c>
      <c r="D618" s="16" t="s">
        <v>1867</v>
      </c>
      <c r="E618" s="16" t="s">
        <v>48</v>
      </c>
      <c r="F618" s="16"/>
      <c r="G618" s="14"/>
      <c r="H618" s="15"/>
      <c r="I618" s="15"/>
      <c r="J618" s="34" t="s">
        <v>1838</v>
      </c>
      <c r="K618" s="15"/>
      <c r="L618" s="16" t="s">
        <v>1839</v>
      </c>
      <c r="M618" s="15"/>
      <c r="N618" s="14"/>
      <c r="O618" s="15"/>
      <c r="P618" s="15"/>
      <c r="Q618" s="34" t="s">
        <v>1838</v>
      </c>
      <c r="R618" s="15"/>
      <c r="S618" s="16" t="s">
        <v>1839</v>
      </c>
      <c r="T618" s="50">
        <v>4500</v>
      </c>
      <c r="U618" s="67">
        <v>43862</v>
      </c>
      <c r="V618" s="67">
        <v>43890</v>
      </c>
      <c r="W618" s="94">
        <v>0</v>
      </c>
      <c r="X618" s="14"/>
    </row>
    <row r="619" spans="1:24" s="1" customFormat="1" ht="45">
      <c r="A619" s="39">
        <v>0</v>
      </c>
      <c r="B619" s="15">
        <v>80204250585</v>
      </c>
      <c r="C619" s="16" t="s">
        <v>84</v>
      </c>
      <c r="D619" s="16" t="s">
        <v>1868</v>
      </c>
      <c r="E619" s="16" t="s">
        <v>48</v>
      </c>
      <c r="F619" s="16"/>
      <c r="G619" s="15"/>
      <c r="H619" s="15"/>
      <c r="I619" s="15"/>
      <c r="J619" s="34" t="s">
        <v>1734</v>
      </c>
      <c r="K619" s="15"/>
      <c r="L619" s="16" t="s">
        <v>1735</v>
      </c>
      <c r="M619" s="15"/>
      <c r="N619" s="15"/>
      <c r="O619" s="15"/>
      <c r="P619" s="15"/>
      <c r="Q619" s="37" t="s">
        <v>1734</v>
      </c>
      <c r="R619" s="15"/>
      <c r="S619" s="16" t="s">
        <v>1735</v>
      </c>
      <c r="T619" s="50">
        <v>5146</v>
      </c>
      <c r="U619" s="67">
        <v>43902</v>
      </c>
      <c r="V619" s="67">
        <v>44286</v>
      </c>
      <c r="W619" s="94">
        <v>2646</v>
      </c>
      <c r="X619" s="14"/>
    </row>
    <row r="620" spans="1:24" s="1" customFormat="1" ht="45">
      <c r="A620" s="39">
        <v>0</v>
      </c>
      <c r="B620" s="15">
        <v>80204250585</v>
      </c>
      <c r="C620" s="16" t="s">
        <v>84</v>
      </c>
      <c r="D620" s="16" t="s">
        <v>1868</v>
      </c>
      <c r="E620" s="16" t="s">
        <v>48</v>
      </c>
      <c r="F620" s="16"/>
      <c r="G620" s="15"/>
      <c r="H620" s="15"/>
      <c r="I620" s="15"/>
      <c r="J620" s="34" t="s">
        <v>1734</v>
      </c>
      <c r="K620" s="15"/>
      <c r="L620" s="16" t="s">
        <v>1735</v>
      </c>
      <c r="M620" s="15"/>
      <c r="N620" s="15"/>
      <c r="O620" s="15"/>
      <c r="P620" s="15"/>
      <c r="Q620" s="37" t="s">
        <v>1734</v>
      </c>
      <c r="R620" s="15"/>
      <c r="S620" s="16" t="s">
        <v>1735</v>
      </c>
      <c r="T620" s="50">
        <v>5146</v>
      </c>
      <c r="U620" s="67">
        <v>43902</v>
      </c>
      <c r="V620" s="67">
        <v>44286</v>
      </c>
      <c r="W620" s="94">
        <v>2646</v>
      </c>
      <c r="X620" s="14"/>
    </row>
    <row r="621" spans="1:24" s="1" customFormat="1" ht="45">
      <c r="A621" s="39">
        <v>0</v>
      </c>
      <c r="B621" s="15">
        <v>80204250585</v>
      </c>
      <c r="C621" s="16" t="s">
        <v>84</v>
      </c>
      <c r="D621" s="16" t="s">
        <v>1868</v>
      </c>
      <c r="E621" s="16" t="s">
        <v>48</v>
      </c>
      <c r="F621" s="16"/>
      <c r="G621" s="15"/>
      <c r="H621" s="15"/>
      <c r="I621" s="15"/>
      <c r="J621" s="34" t="s">
        <v>1734</v>
      </c>
      <c r="K621" s="15"/>
      <c r="L621" s="16" t="s">
        <v>1735</v>
      </c>
      <c r="M621" s="15"/>
      <c r="N621" s="15"/>
      <c r="O621" s="15"/>
      <c r="P621" s="15"/>
      <c r="Q621" s="37" t="s">
        <v>1734</v>
      </c>
      <c r="R621" s="15"/>
      <c r="S621" s="16" t="s">
        <v>1735</v>
      </c>
      <c r="T621" s="50">
        <v>5146</v>
      </c>
      <c r="U621" s="67">
        <v>43902</v>
      </c>
      <c r="V621" s="67">
        <v>44286</v>
      </c>
      <c r="W621" s="94">
        <v>2646</v>
      </c>
      <c r="X621" s="14"/>
    </row>
    <row r="622" spans="1:24" s="1" customFormat="1" ht="45">
      <c r="A622" s="39">
        <v>0</v>
      </c>
      <c r="B622" s="15">
        <v>80204250585</v>
      </c>
      <c r="C622" s="16" t="s">
        <v>84</v>
      </c>
      <c r="D622" s="16" t="s">
        <v>1868</v>
      </c>
      <c r="E622" s="16" t="s">
        <v>48</v>
      </c>
      <c r="F622" s="16"/>
      <c r="G622" s="15"/>
      <c r="H622" s="15"/>
      <c r="I622" s="15"/>
      <c r="J622" s="34" t="s">
        <v>1734</v>
      </c>
      <c r="K622" s="15"/>
      <c r="L622" s="16" t="s">
        <v>1735</v>
      </c>
      <c r="M622" s="15"/>
      <c r="N622" s="15"/>
      <c r="O622" s="15"/>
      <c r="P622" s="15"/>
      <c r="Q622" s="37" t="s">
        <v>1734</v>
      </c>
      <c r="R622" s="15"/>
      <c r="S622" s="16" t="s">
        <v>1735</v>
      </c>
      <c r="T622" s="50">
        <v>5146</v>
      </c>
      <c r="U622" s="67">
        <v>43902</v>
      </c>
      <c r="V622" s="67">
        <v>44286</v>
      </c>
      <c r="W622" s="94">
        <v>2646</v>
      </c>
      <c r="X622" s="14"/>
    </row>
    <row r="623" spans="1:24" s="1" customFormat="1" ht="45">
      <c r="A623" s="39">
        <v>0</v>
      </c>
      <c r="B623" s="15">
        <v>80204250585</v>
      </c>
      <c r="C623" s="16" t="s">
        <v>84</v>
      </c>
      <c r="D623" s="16" t="s">
        <v>1868</v>
      </c>
      <c r="E623" s="16" t="s">
        <v>48</v>
      </c>
      <c r="F623" s="16"/>
      <c r="G623" s="15"/>
      <c r="H623" s="15"/>
      <c r="I623" s="15"/>
      <c r="J623" s="34" t="s">
        <v>1734</v>
      </c>
      <c r="K623" s="15"/>
      <c r="L623" s="16" t="s">
        <v>1735</v>
      </c>
      <c r="M623" s="15"/>
      <c r="N623" s="15"/>
      <c r="O623" s="15"/>
      <c r="P623" s="15"/>
      <c r="Q623" s="37" t="s">
        <v>1734</v>
      </c>
      <c r="R623" s="15"/>
      <c r="S623" s="16" t="s">
        <v>1735</v>
      </c>
      <c r="T623" s="50">
        <v>5146</v>
      </c>
      <c r="U623" s="67">
        <v>43902</v>
      </c>
      <c r="V623" s="67">
        <v>44286</v>
      </c>
      <c r="W623" s="94">
        <v>2646</v>
      </c>
      <c r="X623" s="14"/>
    </row>
    <row r="624" spans="1:24" s="1" customFormat="1" ht="45">
      <c r="A624" s="39">
        <v>0</v>
      </c>
      <c r="B624" s="15">
        <v>80204250585</v>
      </c>
      <c r="C624" s="16" t="s">
        <v>84</v>
      </c>
      <c r="D624" s="16" t="s">
        <v>1869</v>
      </c>
      <c r="E624" s="16" t="s">
        <v>48</v>
      </c>
      <c r="F624" s="16"/>
      <c r="G624" s="14"/>
      <c r="H624" s="15"/>
      <c r="I624" s="15"/>
      <c r="J624" s="34" t="s">
        <v>1870</v>
      </c>
      <c r="K624" s="15"/>
      <c r="L624" s="16" t="s">
        <v>1871</v>
      </c>
      <c r="M624" s="15"/>
      <c r="N624" s="14"/>
      <c r="O624" s="15"/>
      <c r="P624" s="15"/>
      <c r="Q624" s="37" t="s">
        <v>1870</v>
      </c>
      <c r="R624" s="15"/>
      <c r="S624" s="16" t="s">
        <v>1871</v>
      </c>
      <c r="T624" s="50">
        <v>3500</v>
      </c>
      <c r="U624" s="67">
        <v>43879</v>
      </c>
      <c r="V624" s="67">
        <v>43879</v>
      </c>
      <c r="W624" s="94">
        <v>3500</v>
      </c>
      <c r="X624" s="14"/>
    </row>
    <row r="625" spans="1:24" s="1" customFormat="1" ht="120">
      <c r="A625" s="39">
        <v>0</v>
      </c>
      <c r="B625" s="15">
        <v>80204250585</v>
      </c>
      <c r="C625" s="16" t="s">
        <v>84</v>
      </c>
      <c r="D625" s="16" t="s">
        <v>1872</v>
      </c>
      <c r="E625" s="16" t="s">
        <v>48</v>
      </c>
      <c r="F625" s="16"/>
      <c r="G625" s="14"/>
      <c r="H625" s="15"/>
      <c r="I625" s="15"/>
      <c r="J625" s="34" t="s">
        <v>1873</v>
      </c>
      <c r="K625" s="15"/>
      <c r="L625" s="16" t="s">
        <v>1874</v>
      </c>
      <c r="M625" s="15"/>
      <c r="N625" s="14"/>
      <c r="O625" s="15"/>
      <c r="P625" s="15"/>
      <c r="Q625" s="37" t="s">
        <v>1873</v>
      </c>
      <c r="R625" s="15"/>
      <c r="S625" s="16" t="s">
        <v>1874</v>
      </c>
      <c r="T625" s="50">
        <v>766</v>
      </c>
      <c r="U625" s="67">
        <v>43896</v>
      </c>
      <c r="V625" s="67">
        <v>43945</v>
      </c>
      <c r="W625" s="94">
        <v>786</v>
      </c>
      <c r="X625" s="14"/>
    </row>
    <row r="626" spans="1:24" s="1" customFormat="1" ht="120">
      <c r="A626" s="39">
        <v>0</v>
      </c>
      <c r="B626" s="15">
        <v>80204250585</v>
      </c>
      <c r="C626" s="16" t="s">
        <v>84</v>
      </c>
      <c r="D626" s="16" t="s">
        <v>1872</v>
      </c>
      <c r="E626" s="16" t="s">
        <v>48</v>
      </c>
      <c r="F626" s="16"/>
      <c r="G626" s="14"/>
      <c r="H626" s="15"/>
      <c r="I626" s="15"/>
      <c r="J626" s="34" t="s">
        <v>1873</v>
      </c>
      <c r="K626" s="15"/>
      <c r="L626" s="16" t="s">
        <v>1874</v>
      </c>
      <c r="M626" s="15"/>
      <c r="N626" s="14"/>
      <c r="O626" s="15"/>
      <c r="P626" s="15"/>
      <c r="Q626" s="37" t="s">
        <v>1873</v>
      </c>
      <c r="R626" s="15"/>
      <c r="S626" s="16" t="s">
        <v>1874</v>
      </c>
      <c r="T626" s="50">
        <v>766</v>
      </c>
      <c r="U626" s="67">
        <v>43896</v>
      </c>
      <c r="V626" s="67">
        <v>43945</v>
      </c>
      <c r="W626" s="94">
        <v>786</v>
      </c>
      <c r="X626" s="14"/>
    </row>
    <row r="627" spans="1:24" s="1" customFormat="1" ht="45">
      <c r="A627" s="39">
        <v>0</v>
      </c>
      <c r="B627" s="15">
        <v>80204250585</v>
      </c>
      <c r="C627" s="16" t="s">
        <v>84</v>
      </c>
      <c r="D627" s="16" t="s">
        <v>1875</v>
      </c>
      <c r="E627" s="16" t="s">
        <v>48</v>
      </c>
      <c r="F627" s="16"/>
      <c r="G627" s="14"/>
      <c r="H627" s="15"/>
      <c r="I627" s="15"/>
      <c r="J627" s="34" t="s">
        <v>1799</v>
      </c>
      <c r="K627" s="15"/>
      <c r="L627" s="16" t="s">
        <v>1800</v>
      </c>
      <c r="M627" s="15"/>
      <c r="N627" s="14"/>
      <c r="O627" s="15"/>
      <c r="P627" s="15"/>
      <c r="Q627" s="37" t="s">
        <v>1799</v>
      </c>
      <c r="R627" s="15"/>
      <c r="S627" s="16" t="s">
        <v>1800</v>
      </c>
      <c r="T627" s="50">
        <v>400</v>
      </c>
      <c r="U627" s="67">
        <v>43886</v>
      </c>
      <c r="V627" s="67">
        <v>43886</v>
      </c>
      <c r="W627" s="94">
        <v>0</v>
      </c>
      <c r="X627" s="14"/>
    </row>
    <row r="628" spans="1:24" s="1" customFormat="1" ht="60">
      <c r="A628" s="39">
        <v>0</v>
      </c>
      <c r="B628" s="15">
        <v>80204250585</v>
      </c>
      <c r="C628" s="16" t="s">
        <v>84</v>
      </c>
      <c r="D628" s="16" t="s">
        <v>1876</v>
      </c>
      <c r="E628" s="16" t="s">
        <v>48</v>
      </c>
      <c r="F628" s="16"/>
      <c r="G628" s="14"/>
      <c r="H628" s="15"/>
      <c r="I628" s="15"/>
      <c r="J628" s="34" t="s">
        <v>1723</v>
      </c>
      <c r="K628" s="15"/>
      <c r="L628" s="16" t="s">
        <v>938</v>
      </c>
      <c r="M628" s="15"/>
      <c r="N628" s="14"/>
      <c r="O628" s="15"/>
      <c r="P628" s="15"/>
      <c r="Q628" s="37" t="s">
        <v>1723</v>
      </c>
      <c r="R628" s="15"/>
      <c r="S628" s="16" t="s">
        <v>938</v>
      </c>
      <c r="T628" s="50">
        <v>1647</v>
      </c>
      <c r="U628" s="67">
        <v>43902</v>
      </c>
      <c r="V628" s="67">
        <v>43902</v>
      </c>
      <c r="W628" s="94">
        <v>0</v>
      </c>
      <c r="X628" s="14"/>
    </row>
    <row r="629" spans="1:24" s="1" customFormat="1" ht="120">
      <c r="A629" s="39">
        <v>0</v>
      </c>
      <c r="B629" s="15">
        <v>80204250585</v>
      </c>
      <c r="C629" s="16" t="s">
        <v>84</v>
      </c>
      <c r="D629" s="16" t="s">
        <v>1872</v>
      </c>
      <c r="E629" s="16" t="s">
        <v>48</v>
      </c>
      <c r="F629" s="16"/>
      <c r="G629" s="14"/>
      <c r="H629" s="15"/>
      <c r="I629" s="15"/>
      <c r="J629" s="34" t="s">
        <v>1873</v>
      </c>
      <c r="K629" s="15"/>
      <c r="L629" s="16" t="s">
        <v>1874</v>
      </c>
      <c r="M629" s="15"/>
      <c r="N629" s="14"/>
      <c r="O629" s="15"/>
      <c r="P629" s="15"/>
      <c r="Q629" s="37" t="s">
        <v>1873</v>
      </c>
      <c r="R629" s="15"/>
      <c r="S629" s="16" t="s">
        <v>1874</v>
      </c>
      <c r="T629" s="50">
        <v>766</v>
      </c>
      <c r="U629" s="67">
        <v>43896</v>
      </c>
      <c r="V629" s="67">
        <v>43945</v>
      </c>
      <c r="W629" s="94">
        <v>786</v>
      </c>
      <c r="X629" s="14"/>
    </row>
  </sheetData>
  <autoFilter ref="A14:W469"/>
  <dataConsolidate/>
  <mergeCells count="7">
    <mergeCell ref="F12:L12"/>
    <mergeCell ref="M12:S12"/>
    <mergeCell ref="J13:L13"/>
    <mergeCell ref="U13:V13"/>
    <mergeCell ref="F13:I13"/>
    <mergeCell ref="M13:P13"/>
    <mergeCell ref="Q13:S13"/>
  </mergeCells>
  <dataValidations count="3">
    <dataValidation type="textLength" operator="lessThanOrEqual" allowBlank="1" showInputMessage="1" showErrorMessage="1" sqref="D630:D711">
      <formula1>249</formula1>
    </dataValidation>
    <dataValidation type="textLength" allowBlank="1" showInputMessage="1" showErrorMessage="1" error="lunghezza massima consentita 10 caratteri" sqref="A15:A465 A467:A534 A536:A629">
      <formula1>0</formula1>
      <formula2>10</formula2>
    </dataValidation>
    <dataValidation type="textLength" operator="lessThanOrEqual" allowBlank="1" showInputMessage="1" showErrorMessage="1" error="lunghezza massima consentita 250 caratteri" sqref="D15:D459 D461:D612 D618 D624 D628">
      <formula1>249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valori!$A$1:$A$28</xm:f>
          </x14:formula1>
          <xm:sqref>E413:E417 E15:E411 E419:E456</xm:sqref>
        </x14:dataValidation>
        <x14:dataValidation type="list" allowBlank="1" showInputMessage="1" showErrorMessage="1">
          <x14:formula1>
            <xm:f>'C:\Users\savastan\Documents\DAM\AMR\Elenchi contratti ufficio\Dataset appalti\2020\Marzo 2020\[Dataset AMM al 31 marzo 2020.xlsx]valori'!#REF!</xm:f>
          </x14:formula1>
          <xm:sqref>E418 E412 E457:E469</xm:sqref>
        </x14:dataValidation>
        <x14:dataValidation type="list" allowBlank="1" showInputMessage="1" showErrorMessage="1">
          <x14:formula1>
            <xm:f>'C:\Users\savastan\Documents\DAM\AMR\Elenchi contratti ufficio\Dataset appalti\2020\Marzo 2020\AMM\[Dataset AMM al 31 marzo 2020 - da pubblicare senza rossi.xlsx]valori'!#REF!</xm:f>
          </x14:formula1>
          <xm:sqref>E470:E536</xm:sqref>
        </x14:dataValidation>
        <x14:dataValidation type="list" allowBlank="1" showInputMessage="1" showErrorMessage="1">
          <x14:formula1>
            <xm:f>'C:\Users\savastan\Documents\DAM\AMR\Elenchi contratti ufficio\Dataset appalti\2020\Marzo 2020\BIB\[DATASET_ANAC_2020_dati al 31032020_BIB ult vers_senza gialli_da pubblicare.xlsx]valori'!#REF!</xm:f>
          </x14:formula1>
          <xm:sqref>E537:E554</xm:sqref>
        </x14:dataValidation>
        <x14:dataValidation type="list" allowBlank="1" showInputMessage="1" showErrorMessage="1">
          <x14:formula1>
            <xm:f>'C:\Users\savastan\Documents\DAM\AMR\Elenchi contratti ufficio\Dataset appalti\2020\Marzo 2020\GRU\[DATASET al 31032019_GRU_da pubblicare.xlsx]valori'!#REF!</xm:f>
          </x14:formula1>
          <xm:sqref>E555:E629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sqref="A1:A28"/>
    </sheetView>
  </sheetViews>
  <sheetFormatPr defaultRowHeight="15"/>
  <cols>
    <col min="1" max="1" width="120" customWidth="1"/>
    <col min="2" max="2" width="74" bestFit="1" customWidth="1"/>
    <col min="3" max="3" width="58.85546875" bestFit="1" customWidth="1"/>
  </cols>
  <sheetData>
    <row r="1" spans="1:2">
      <c r="A1" t="s">
        <v>36</v>
      </c>
      <c r="B1" t="s">
        <v>77</v>
      </c>
    </row>
    <row r="2" spans="1:2">
      <c r="A2" t="s">
        <v>37</v>
      </c>
    </row>
    <row r="3" spans="1:2">
      <c r="A3" t="s">
        <v>38</v>
      </c>
      <c r="B3" s="13" t="s">
        <v>78</v>
      </c>
    </row>
    <row r="4" spans="1:2">
      <c r="A4" t="s">
        <v>39</v>
      </c>
      <c r="B4" s="13" t="s">
        <v>79</v>
      </c>
    </row>
    <row r="5" spans="1:2">
      <c r="A5" t="s">
        <v>40</v>
      </c>
    </row>
    <row r="6" spans="1:2">
      <c r="A6" t="s">
        <v>41</v>
      </c>
    </row>
    <row r="7" spans="1:2">
      <c r="A7" t="s">
        <v>42</v>
      </c>
    </row>
    <row r="8" spans="1:2">
      <c r="A8" t="s">
        <v>43</v>
      </c>
      <c r="B8" t="s">
        <v>80</v>
      </c>
    </row>
    <row r="9" spans="1:2">
      <c r="A9" t="s">
        <v>44</v>
      </c>
    </row>
    <row r="10" spans="1:2">
      <c r="A10" t="s">
        <v>45</v>
      </c>
    </row>
    <row r="11" spans="1:2">
      <c r="A11" t="s">
        <v>46</v>
      </c>
    </row>
    <row r="12" spans="1:2">
      <c r="A12" t="s">
        <v>47</v>
      </c>
    </row>
    <row r="13" spans="1:2">
      <c r="A13" t="s">
        <v>48</v>
      </c>
      <c r="B13" t="s">
        <v>81</v>
      </c>
    </row>
    <row r="14" spans="1:2">
      <c r="A14" t="s">
        <v>49</v>
      </c>
    </row>
    <row r="15" spans="1:2">
      <c r="A15" t="s">
        <v>50</v>
      </c>
    </row>
    <row r="16" spans="1:2">
      <c r="A16" t="s">
        <v>51</v>
      </c>
      <c r="B16" t="s">
        <v>82</v>
      </c>
    </row>
    <row r="17" spans="1:2">
      <c r="A17" t="s">
        <v>52</v>
      </c>
    </row>
    <row r="18" spans="1:2">
      <c r="A18" t="s">
        <v>53</v>
      </c>
    </row>
    <row r="19" spans="1:2">
      <c r="A19" t="s">
        <v>54</v>
      </c>
    </row>
    <row r="20" spans="1:2">
      <c r="A20" t="s">
        <v>55</v>
      </c>
    </row>
    <row r="21" spans="1:2">
      <c r="A21" t="s">
        <v>56</v>
      </c>
    </row>
    <row r="22" spans="1:2">
      <c r="A22" t="s">
        <v>57</v>
      </c>
    </row>
    <row r="23" spans="1:2">
      <c r="A23" t="s">
        <v>58</v>
      </c>
      <c r="B23" t="s">
        <v>58</v>
      </c>
    </row>
    <row r="24" spans="1:2">
      <c r="A24" t="s">
        <v>59</v>
      </c>
    </row>
    <row r="25" spans="1:2">
      <c r="A25" t="s">
        <v>60</v>
      </c>
    </row>
    <row r="26" spans="1:2">
      <c r="A26" t="s">
        <v>61</v>
      </c>
    </row>
    <row r="27" spans="1:2">
      <c r="A27" t="s">
        <v>62</v>
      </c>
    </row>
    <row r="28" spans="1:2">
      <c r="A28" t="s">
        <v>63</v>
      </c>
    </row>
    <row r="32" spans="1:2">
      <c r="A32" s="3"/>
    </row>
    <row r="38" spans="1:1">
      <c r="A38" t="s">
        <v>64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valori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Campolucci</dc:creator>
  <cp:lastModifiedBy>Savastano, Francesca</cp:lastModifiedBy>
  <dcterms:created xsi:type="dcterms:W3CDTF">2020-01-21T08:44:13Z</dcterms:created>
  <dcterms:modified xsi:type="dcterms:W3CDTF">2020-06-08T09:13:52Z</dcterms:modified>
</cp:coreProperties>
</file>