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dellalib\Desktop\loc\"/>
    </mc:Choice>
  </mc:AlternateContent>
  <xr:revisionPtr revIDLastSave="0" documentId="13_ncr:1_{C9D58180-01EE-4213-B4AA-68EE11A47284}" xr6:coauthVersionLast="45" xr6:coauthVersionMax="45" xr10:uidLastSave="{00000000-0000-0000-0000-000000000000}"/>
  <bookViews>
    <workbookView xWindow="-108" yWindow="-108" windowWidth="23256" windowHeight="12576" tabRatio="730" xr2:uid="{00000000-000D-0000-FFFF-FFFF00000000}"/>
  </bookViews>
  <sheets>
    <sheet name="RCG2021" sheetId="38" r:id="rId1"/>
    <sheet name="Tab_1.1 " sheetId="20" r:id="rId2"/>
    <sheet name="Tab_1.2 " sheetId="21" r:id="rId3"/>
    <sheet name="Tab_1.3 " sheetId="37" r:id="rId4"/>
    <sheet name="Tab_1.4 " sheetId="23" r:id="rId5"/>
    <sheet name="Tab_1.5 " sheetId="24" r:id="rId6"/>
    <sheet name="Tab_1.6 " sheetId="25" r:id="rId7"/>
    <sheet name="Tab_1.7 " sheetId="26" r:id="rId8"/>
    <sheet name="Tab_1.8 " sheetId="27" r:id="rId9"/>
    <sheet name="Tab_1.9 " sheetId="28" r:id="rId10"/>
    <sheet name="Tab_1.10 " sheetId="29" r:id="rId11"/>
    <sheet name="Tab_1.11 " sheetId="30" r:id="rId12"/>
    <sheet name="Tab_1.12 " sheetId="31" r:id="rId13"/>
    <sheet name="Tab_1.13 " sheetId="32" r:id="rId14"/>
    <sheet name="Tab_1.14 " sheetId="33" r:id="rId15"/>
    <sheet name="Tab_1.15 " sheetId="34" r:id="rId16"/>
    <sheet name="Tab_1.16 " sheetId="35" r:id="rId17"/>
    <sheet name="Tab_1.17 " sheetId="36" r:id="rId18"/>
    <sheet name="Tab_2.1" sheetId="39" r:id="rId19"/>
    <sheet name="Tab_2.2" sheetId="40" r:id="rId20"/>
    <sheet name="Tab_2.3" sheetId="41" r:id="rId21"/>
    <sheet name="Tab_2.4" sheetId="42" r:id="rId22"/>
    <sheet name="Tab_2.5" sheetId="43" r:id="rId23"/>
    <sheet name="Tab_2.6 a" sheetId="44" r:id="rId24"/>
    <sheet name="Tab_2.6 b" sheetId="45" r:id="rId25"/>
    <sheet name="Tab_2.7" sheetId="46" r:id="rId26"/>
    <sheet name="Tab_2.8" sheetId="47" r:id="rId27"/>
    <sheet name="Tab_2.9" sheetId="48" r:id="rId28"/>
    <sheet name="Tab_2.10 a" sheetId="49" r:id="rId29"/>
    <sheet name="Tab_2.10 b" sheetId="50" r:id="rId30"/>
    <sheet name="Tab_2.11 a" sheetId="51" r:id="rId31"/>
    <sheet name="Tab_2.11 b" sheetId="52" r:id="rId32"/>
    <sheet name="Tab_2.12 a" sheetId="53" r:id="rId33"/>
    <sheet name="Tab_2.12 b" sheetId="54" r:id="rId34"/>
    <sheet name="Tab_2.13 a" sheetId="55" r:id="rId35"/>
    <sheet name="Tab_2.13 b" sheetId="56" r:id="rId36"/>
    <sheet name="Tab_2.14 a" sheetId="57" r:id="rId37"/>
    <sheet name="Tab_2.14 b" sheetId="58" r:id="rId38"/>
    <sheet name="Tab_2.15" sheetId="59" r:id="rId39"/>
    <sheet name="Tab_2.16" sheetId="60" r:id="rId40"/>
    <sheet name="Tab_2.17" sheetId="61" r:id="rId41"/>
    <sheet name="Tab_2.18" sheetId="62" r:id="rId42"/>
    <sheet name="Tab_2.19 a" sheetId="63" r:id="rId43"/>
    <sheet name="Tab_2.19 b" sheetId="64" r:id="rId44"/>
    <sheet name="Tab_2.20" sheetId="65" r:id="rId45"/>
    <sheet name="Tab_2.21" sheetId="66" r:id="rId46"/>
    <sheet name="Tab_2.22" sheetId="67" r:id="rId47"/>
    <sheet name="Tab_2.23" sheetId="68" r:id="rId48"/>
    <sheet name="Tab_2.24" sheetId="69" r:id="rId49"/>
    <sheet name="Tab_2.25" sheetId="70" r:id="rId50"/>
    <sheet name="Tab_2.26 a" sheetId="71" r:id="rId51"/>
    <sheet name="Tab_2.26 b" sheetId="72" r:id="rId52"/>
    <sheet name="Tab_2.27" sheetId="73" r:id="rId53"/>
    <sheet name="Tab_2.28" sheetId="74" r:id="rId54"/>
    <sheet name="Tab_2.29" sheetId="75" r:id="rId55"/>
    <sheet name="Tab_2.30" sheetId="76" r:id="rId56"/>
    <sheet name="Tab_2.31" sheetId="77" r:id="rId57"/>
    <sheet name="Tab_3.1" sheetId="78" r:id="rId58"/>
    <sheet name="Tab_3.2 a" sheetId="79" r:id="rId59"/>
    <sheet name="Tab_3.2 b" sheetId="80" r:id="rId60"/>
    <sheet name="Tab_3.2 c" sheetId="81" r:id="rId61"/>
    <sheet name="Tab_3.3" sheetId="82" r:id="rId62"/>
    <sheet name="Tab_3.4 a" sheetId="83" r:id="rId63"/>
    <sheet name="Tab_3.4 b" sheetId="84" r:id="rId64"/>
    <sheet name="Tab_3.5 a" sheetId="85" r:id="rId65"/>
    <sheet name="Tab_3.5 b" sheetId="86" r:id="rId66"/>
    <sheet name="Tab_3.6 a" sheetId="87" r:id="rId67"/>
    <sheet name="Tab_3.6 b" sheetId="88" r:id="rId68"/>
    <sheet name="Tab_3.7" sheetId="89" r:id="rId69"/>
    <sheet name="Tab_3.8" sheetId="90" r:id="rId70"/>
    <sheet name="Tab_3.9" sheetId="91" r:id="rId71"/>
    <sheet name="Tab_3.10" sheetId="92" r:id="rId72"/>
    <sheet name="Tab_4.1" sheetId="93" r:id="rId73"/>
    <sheet name="Tab_4.2" sheetId="94" r:id="rId74"/>
    <sheet name="Tab_4.3" sheetId="95" r:id="rId75"/>
    <sheet name="Tab_4.4" sheetId="96" r:id="rId76"/>
    <sheet name="Tab_4.5" sheetId="97" r:id="rId77"/>
    <sheet name="Tab_4.6" sheetId="98" r:id="rId78"/>
    <sheet name="App" sheetId="99" r:id="rId79"/>
  </sheets>
  <definedNames>
    <definedName name="_xlnm._FilterDatabase" localSheetId="0" hidden="1">'RCG2021'!$B$5:$D$5</definedName>
    <definedName name="_xlnm._FilterDatabase" localSheetId="1" hidden="1">'Tab_1.1 '!$A$5:$C$53</definedName>
    <definedName name="_xlnm._FilterDatabase" localSheetId="10" hidden="1">'Tab_1.10 '!$A$4:$B$4</definedName>
    <definedName name="_xlnm._FilterDatabase" localSheetId="11" hidden="1">'Tab_1.11 '!$A$4:$B$26</definedName>
    <definedName name="_xlnm._FilterDatabase" localSheetId="12" hidden="1">'Tab_1.12 '!$A$5:$B$5</definedName>
    <definedName name="_xlnm._FilterDatabase" localSheetId="13" hidden="1">'Tab_1.13 '!$A$5:$A$5</definedName>
    <definedName name="_xlnm._FilterDatabase" localSheetId="14" hidden="1">'Tab_1.14 '!$A$5:$A$5</definedName>
    <definedName name="_xlnm._FilterDatabase" localSheetId="15" hidden="1">'Tab_1.15 '!$A$5:$B$41</definedName>
    <definedName name="_xlnm._FilterDatabase" localSheetId="16" hidden="1">'Tab_1.16 '!$A$5:$C$61</definedName>
    <definedName name="_xlnm._FilterDatabase" localSheetId="17" hidden="1">'Tab_1.17 '!$A$4:$B$4</definedName>
    <definedName name="_xlnm._FilterDatabase" localSheetId="2" hidden="1">'Tab_1.2 '!$A$4:$B$28</definedName>
    <definedName name="_xlnm._FilterDatabase" localSheetId="3" hidden="1">'Tab_1.3 '!$A$5:$A$14</definedName>
    <definedName name="_xlnm._FilterDatabase" localSheetId="4" hidden="1">'Tab_1.4 '!$A$5:$B$41</definedName>
    <definedName name="_xlnm._FilterDatabase" localSheetId="5" hidden="1">'Tab_1.5 '!$A$5:$B$5</definedName>
    <definedName name="_xlnm._FilterDatabase" localSheetId="6" hidden="1">'Tab_1.6 '!$A$5:$A$5</definedName>
    <definedName name="_xlnm._FilterDatabase" localSheetId="7" hidden="1">'Tab_1.7 '!$A$5:$B$5</definedName>
    <definedName name="_xlnm._FilterDatabase" localSheetId="8" hidden="1">'Tab_1.8 '!$A$5:$B$5</definedName>
    <definedName name="_xlnm._FilterDatabase" localSheetId="9" hidden="1">'Tab_1.9 '!$A$4:$B$4</definedName>
    <definedName name="_xlnm._FilterDatabase" localSheetId="18" hidden="1">Tab_2.1!$A$4:$B$28</definedName>
    <definedName name="_xlnm._FilterDatabase" localSheetId="28" hidden="1">'Tab_2.10 a'!$A$4:$B$28</definedName>
    <definedName name="_xlnm._FilterDatabase" localSheetId="29" hidden="1">'Tab_2.10 b'!$A$4:$B$12</definedName>
    <definedName name="_xlnm._FilterDatabase" localSheetId="30" hidden="1">'Tab_2.11 a'!$A$4:$B$34</definedName>
    <definedName name="_xlnm._FilterDatabase" localSheetId="31" hidden="1">'Tab_2.11 b'!$A$4:$B$14</definedName>
    <definedName name="_xlnm._FilterDatabase" localSheetId="32" hidden="1">'Tab_2.12 a'!$A$4:$B$40</definedName>
    <definedName name="_xlnm._FilterDatabase" localSheetId="33" hidden="1">'Tab_2.12 b'!$A$4:$B$16</definedName>
    <definedName name="_xlnm._FilterDatabase" localSheetId="34" hidden="1">'Tab_2.13 a'!$A$5:$B$35</definedName>
    <definedName name="_xlnm._FilterDatabase" localSheetId="35" hidden="1">'Tab_2.13 b'!$A$5:$B$5</definedName>
    <definedName name="_xlnm._FilterDatabase" localSheetId="36" hidden="1">'Tab_2.14 a'!$A$4:$B$4</definedName>
    <definedName name="_xlnm._FilterDatabase" localSheetId="37" hidden="1">'Tab_2.14 b'!$A$4:$B$4</definedName>
    <definedName name="_xlnm._FilterDatabase" localSheetId="38" hidden="1">Tab_2.15!$A$5:$B$5</definedName>
    <definedName name="_xlnm._FilterDatabase" localSheetId="39" hidden="1">Tab_2.16!$A$5:$C$5</definedName>
    <definedName name="_xlnm._FilterDatabase" localSheetId="40" hidden="1">Tab_2.17!$A$4:$C$4</definedName>
    <definedName name="_xlnm._FilterDatabase" localSheetId="41" hidden="1">Tab_2.18!$A$5:$C$17</definedName>
    <definedName name="_xlnm._FilterDatabase" localSheetId="42" hidden="1">'Tab_2.19 a'!$A$5:$A$15</definedName>
    <definedName name="_xlnm._FilterDatabase" localSheetId="43" hidden="1">'Tab_2.19 b'!$A$4:$B$4</definedName>
    <definedName name="_xlnm._FilterDatabase" localSheetId="19" hidden="1">Tab_2.2!$A$4:$A$17</definedName>
    <definedName name="_xlnm._FilterDatabase" localSheetId="44" hidden="1">Tab_2.20!$A$5:$C$5</definedName>
    <definedName name="_xlnm._FilterDatabase" localSheetId="45" hidden="1">Tab_2.21!$A$5:$C$5</definedName>
    <definedName name="_xlnm._FilterDatabase" localSheetId="46" hidden="1">Tab_2.22!$A$5:$C$5</definedName>
    <definedName name="_xlnm._FilterDatabase" localSheetId="47" hidden="1">Tab_2.23!$A$5:$C$5</definedName>
    <definedName name="_xlnm._FilterDatabase" localSheetId="48" hidden="1">Tab_2.24!$A$5:$C$31</definedName>
    <definedName name="_xlnm._FilterDatabase" localSheetId="49" hidden="1">Tab_2.25!$A$5:$B$5</definedName>
    <definedName name="_xlnm._FilterDatabase" localSheetId="50" hidden="1">'Tab_2.26 a'!$A$5:$A$5</definedName>
    <definedName name="_xlnm._FilterDatabase" localSheetId="51" hidden="1">'Tab_2.26 b'!$A$5:$A$5</definedName>
    <definedName name="_xlnm._FilterDatabase" localSheetId="52" hidden="1">Tab_2.27!$A$5:$B$45</definedName>
    <definedName name="_xlnm._FilterDatabase" localSheetId="53" hidden="1">Tab_2.28!$A$5:$B$5</definedName>
    <definedName name="_xlnm._FilterDatabase" localSheetId="54" hidden="1">Tab_2.29!$A$5:$B$5</definedName>
    <definedName name="_xlnm._FilterDatabase" localSheetId="20" hidden="1">Tab_2.3!$A$6:$A$16</definedName>
    <definedName name="_xlnm._FilterDatabase" localSheetId="55" hidden="1">Tab_2.30!$A$4:$B$4</definedName>
    <definedName name="_xlnm._FilterDatabase" localSheetId="56" hidden="1">Tab_2.31!$A$4:$B$4</definedName>
    <definedName name="_xlnm._FilterDatabase" localSheetId="21" hidden="1">Tab_2.4!$A$6:$A$16</definedName>
    <definedName name="_xlnm._FilterDatabase" localSheetId="22" hidden="1">Tab_2.5!$A$5:$C$41</definedName>
    <definedName name="_xlnm._FilterDatabase" localSheetId="23" hidden="1">'Tab_2.6 a'!$A$4:$C$88</definedName>
    <definedName name="_xlnm._FilterDatabase" localSheetId="24" hidden="1">'Tab_2.6 b'!$A$4:$C$4</definedName>
    <definedName name="_xlnm._FilterDatabase" localSheetId="25" hidden="1">Tab_2.7!$A$5:$B$50</definedName>
    <definedName name="_xlnm._FilterDatabase" localSheetId="26" hidden="1">Tab_2.8!$A$5:$B$48</definedName>
    <definedName name="_xlnm._FilterDatabase" localSheetId="27" hidden="1">Tab_2.9!$A$5:$B$45</definedName>
    <definedName name="_xlnm._FilterDatabase" localSheetId="57" hidden="1">Tab_3.1!$A$5:$B$43</definedName>
    <definedName name="_xlnm._FilterDatabase" localSheetId="71" hidden="1">Tab_3.10!$A$5:$B$5</definedName>
    <definedName name="_xlnm._FilterDatabase" localSheetId="58" hidden="1">'Tab_3.2 a'!$A$5:$C$5</definedName>
    <definedName name="_xlnm._FilterDatabase" localSheetId="59" hidden="1">'Tab_3.2 b'!$A$5:$C$5</definedName>
    <definedName name="_xlnm._FilterDatabase" localSheetId="60" hidden="1">'Tab_3.2 c'!$A$5:$C$5</definedName>
    <definedName name="_xlnm._FilterDatabase" localSheetId="61" hidden="1">Tab_3.3!$A$4:$B$4</definedName>
    <definedName name="_xlnm._FilterDatabase" localSheetId="62" hidden="1">'Tab_3.4 a'!$A$5:$B$5</definedName>
    <definedName name="_xlnm._FilterDatabase" localSheetId="63" hidden="1">'Tab_3.4 b'!$A$5:$C$5</definedName>
    <definedName name="_xlnm._FilterDatabase" localSheetId="64" hidden="1">'Tab_3.5 a'!$A$5:$B$5</definedName>
    <definedName name="_xlnm._FilterDatabase" localSheetId="65" hidden="1">'Tab_3.5 b'!$A$5:$B$5</definedName>
    <definedName name="_xlnm._FilterDatabase" localSheetId="66" hidden="1">'Tab_3.6 a'!$A$5:$B$5</definedName>
    <definedName name="_xlnm._FilterDatabase" localSheetId="67" hidden="1">'Tab_3.6 b'!$A$5:$B$5</definedName>
    <definedName name="_xlnm._FilterDatabase" localSheetId="68" hidden="1">Tab_3.7!$A$5:$B$5</definedName>
    <definedName name="_xlnm._FilterDatabase" localSheetId="69" hidden="1">Tab_3.8!$A$5:$B$5</definedName>
    <definedName name="_xlnm._FilterDatabase" localSheetId="70" hidden="1">Tab_3.9!$A$5:$B$5</definedName>
    <definedName name="_xlnm._FilterDatabase" localSheetId="72" hidden="1">Tab_4.1!$A$4:$A$4</definedName>
    <definedName name="_xlnm._FilterDatabase" localSheetId="73" hidden="1">Tab_4.2!$A$4:$A$16</definedName>
    <definedName name="_xlnm._FilterDatabase" localSheetId="74" hidden="1">Tab_4.3!$A$5:$A$17</definedName>
    <definedName name="_xlnm._FilterDatabase" localSheetId="75" hidden="1">Tab_4.4!$A$4:$A$16</definedName>
    <definedName name="_xlnm._FilterDatabase" localSheetId="76" hidden="1">Tab_4.5!$A$4:$A$16</definedName>
    <definedName name="_xlnm._FilterDatabase" localSheetId="77" hidden="1">Tab_4.6!$A$5:$A$17</definedName>
    <definedName name="_Ref191920" localSheetId="22">Tab_2.5!$A$1</definedName>
    <definedName name="_Ref371347500" localSheetId="2">'Tab_1.2 '!$A$1</definedName>
    <definedName name="_Ref371347524" localSheetId="6">'Tab_1.6 '!$A$2</definedName>
    <definedName name="_Ref371347729" localSheetId="13">'Tab_1.13 '!$A$1</definedName>
    <definedName name="_Ref371347739" localSheetId="14">'Tab_1.14 '!$A$1</definedName>
    <definedName name="_Ref371360208" localSheetId="5">'Tab_1.5 '!$A$2</definedName>
    <definedName name="_Ref371360215" localSheetId="4">'Tab_1.4 '!$B$2</definedName>
    <definedName name="_Ref371363178" localSheetId="18">Tab_2.1!$A$1</definedName>
    <definedName name="_Ref371363190" localSheetId="19">Tab_2.2!$A$1</definedName>
    <definedName name="_Ref371363212" localSheetId="21">Tab_2.4!$A$1</definedName>
    <definedName name="_Ref371436187" localSheetId="50">'Tab_2.26 a'!$A$1</definedName>
    <definedName name="_Ref371436187" localSheetId="51">'Tab_2.26 b'!$A$1</definedName>
    <definedName name="_Ref404695253" localSheetId="26">Tab_2.8!$A$1</definedName>
    <definedName name="_Ref404695266" localSheetId="25">Tab_2.7!$A$1</definedName>
    <definedName name="_Ref404695288" localSheetId="44">Tab_2.20!$A$1</definedName>
    <definedName name="_Ref404695288" localSheetId="45">Tab_2.21!$A$1</definedName>
    <definedName name="_Ref404695288" localSheetId="46">Tab_2.22!$A$1</definedName>
    <definedName name="_Ref404695288" localSheetId="47">Tab_2.23!$A$1</definedName>
    <definedName name="_Ref404695527" localSheetId="52">Tab_2.27!$A$1</definedName>
    <definedName name="_Ref404695543" localSheetId="53">Tab_2.28!$A$1</definedName>
    <definedName name="_Ref404695543" localSheetId="54">Tab_2.29!$A$1</definedName>
    <definedName name="_Ref404695573" localSheetId="55">Tab_2.30!$A$1</definedName>
    <definedName name="_Ref404783874" localSheetId="57">Tab_3.1!#REF!</definedName>
    <definedName name="_Ref404783874" localSheetId="72">Tab_4.1!$A$2</definedName>
    <definedName name="_Ref404783882" localSheetId="58">'Tab_3.2 a'!$A$1</definedName>
    <definedName name="_Ref404783882" localSheetId="59">'Tab_3.2 b'!$A$1</definedName>
    <definedName name="_Ref404783882" localSheetId="60">'Tab_3.2 c'!$A$1</definedName>
    <definedName name="_Ref404783882" localSheetId="73">Tab_4.2!#REF!</definedName>
    <definedName name="_Ref404783889" localSheetId="61">Tab_3.3!$A$1</definedName>
    <definedName name="_Ref404783889" localSheetId="74">Tab_4.3!$A$1</definedName>
    <definedName name="_Ref404783923" localSheetId="62">'Tab_3.4 a'!$B$2</definedName>
    <definedName name="_Ref404783923" localSheetId="63">'Tab_3.4 b'!$B$2</definedName>
    <definedName name="_Ref404783923" localSheetId="75">Tab_4.4!$A$1</definedName>
    <definedName name="_Ref404783929" localSheetId="64">'Tab_3.5 a'!$A$1</definedName>
    <definedName name="_Ref404783929" localSheetId="65">'Tab_3.5 b'!$A$1</definedName>
    <definedName name="_Ref404783929" localSheetId="76">Tab_4.5!$A$1</definedName>
    <definedName name="_Ref404783936" localSheetId="66">'Tab_3.6 a'!$B$2</definedName>
    <definedName name="_Ref404783936" localSheetId="67">'Tab_3.6 b'!$B$2</definedName>
    <definedName name="_Ref404783936" localSheetId="77">Tab_4.6!$A$1</definedName>
    <definedName name="_Ref435623034" localSheetId="16">'Tab_1.16 '!#REF!</definedName>
    <definedName name="_Ref436828154" localSheetId="15">'Tab_1.15 '!$A$1</definedName>
    <definedName name="_Ref436835763" localSheetId="28">'Tab_2.10 a'!$A$1</definedName>
    <definedName name="_Ref436835763" localSheetId="29">'Tab_2.10 b'!$A$1</definedName>
    <definedName name="_Ref436835768" localSheetId="34">'Tab_2.13 a'!$A$1</definedName>
    <definedName name="_Ref436835768" localSheetId="35">'Tab_2.13 b'!#REF!</definedName>
    <definedName name="_Ref436835853" localSheetId="32">'Tab_2.12 a'!#REF!</definedName>
    <definedName name="_Ref436835853" localSheetId="33">'Tab_2.12 b'!#REF!</definedName>
    <definedName name="_Ref436835853" localSheetId="36">'Tab_2.14 a'!#REF!</definedName>
    <definedName name="_Ref436835853" localSheetId="37">'Tab_2.14 b'!#REF!</definedName>
    <definedName name="_Ref436835853" localSheetId="38">Tab_2.15!#REF!</definedName>
    <definedName name="_Ref437852665" localSheetId="20">Tab_2.3!$A$1</definedName>
    <definedName name="_Ref465928327" localSheetId="23">'Tab_2.6 a'!$A$1</definedName>
    <definedName name="_Ref465928327" localSheetId="24">'Tab_2.6 b'!$A$1</definedName>
    <definedName name="_Ref466293993" localSheetId="27">Tab_2.9!$A$1</definedName>
    <definedName name="_Ref466294037" localSheetId="56">Tab_2.31!$A$1</definedName>
    <definedName name="_Ref472592657" localSheetId="1">'Tab_1.1 '!$A$1</definedName>
    <definedName name="_Ref497817094" localSheetId="8">'Tab_1.8 '!$A$2</definedName>
    <definedName name="_Ref497817102" localSheetId="7">'Tab_1.7 '!$B$2</definedName>
    <definedName name="_Ref497817115" localSheetId="9">'Tab_1.9 '!$A$1</definedName>
    <definedName name="_Ref497817122" localSheetId="11">'Tab_1.11 '!$A$1</definedName>
    <definedName name="_Ref498018223" localSheetId="57">Tab_3.1!$B$2</definedName>
    <definedName name="_Ref498018233" localSheetId="58">'Tab_3.2 a'!$A$1</definedName>
    <definedName name="_Ref498018233" localSheetId="59">'Tab_3.2 b'!$A$1</definedName>
    <definedName name="_Ref498018233" localSheetId="60">'Tab_3.2 c'!$A$1</definedName>
    <definedName name="_Ref498018300" localSheetId="62">'Tab_3.4 a'!$B$2</definedName>
    <definedName name="_Ref498018300" localSheetId="63">'Tab_3.4 b'!$B$2</definedName>
    <definedName name="_Ref498018328" localSheetId="64">'Tab_3.5 a'!$A$1</definedName>
    <definedName name="_Ref498018328" localSheetId="65">'Tab_3.5 b'!$A$1</definedName>
    <definedName name="_Ref498018339" localSheetId="66">'Tab_3.6 a'!$B$2</definedName>
    <definedName name="_Ref498018339" localSheetId="67">'Tab_3.6 b'!$B$2</definedName>
    <definedName name="_Ref504133022" localSheetId="12">'Tab_1.12 '!$A$1</definedName>
    <definedName name="_Ref531340200" localSheetId="17">'Tab_1.17 '!$A$1</definedName>
    <definedName name="_Ref531600168" localSheetId="3">'Tab_1.3 '!$B$2</definedName>
    <definedName name="_Ref63260651" localSheetId="10">'Tab_1.10 '!$A$1</definedName>
    <definedName name="_Ref66111768" localSheetId="68">Tab_3.7!$B$2</definedName>
    <definedName name="_Ref66111775" localSheetId="69">Tab_3.8!$B$2</definedName>
    <definedName name="_Ref66111782" localSheetId="70">Tab_3.9!$B$2</definedName>
    <definedName name="_Ref66111788" localSheetId="71">Tab_3.10!$B$2</definedName>
    <definedName name="OLE_LINK1" localSheetId="57">Tab_3.1!#REF!</definedName>
    <definedName name="OLE_LINK2" localSheetId="39">Tab_2.16!#REF!</definedName>
    <definedName name="OLE_LINK2" localSheetId="40">Tab_2.17!#REF!</definedName>
    <definedName name="OLE_LINK2" localSheetId="41">Tab_2.18!#REF!</definedName>
    <definedName name="OLE_LINK2" localSheetId="42">'Tab_2.19 a'!#REF!</definedName>
    <definedName name="OLE_LINK2" localSheetId="43">'Tab_2.19 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9" i="38" l="1"/>
  <c r="D168" i="38"/>
  <c r="C168" i="38"/>
  <c r="B168" i="38"/>
  <c r="C167" i="38"/>
  <c r="D166" i="38"/>
  <c r="C166" i="38"/>
  <c r="B166" i="38"/>
  <c r="C165" i="38"/>
  <c r="D164" i="38"/>
  <c r="C164" i="38"/>
  <c r="B164" i="38"/>
  <c r="C163" i="38"/>
  <c r="D162" i="38"/>
  <c r="C162" i="38"/>
  <c r="B162" i="38"/>
  <c r="C161" i="38"/>
  <c r="D160" i="38"/>
  <c r="C160" i="38"/>
  <c r="B160" i="38"/>
  <c r="C182" i="38" l="1"/>
  <c r="C181" i="38"/>
  <c r="C180" i="38"/>
  <c r="C179" i="38"/>
  <c r="C178" i="38"/>
  <c r="C177" i="38"/>
  <c r="C176" i="38"/>
  <c r="C175" i="38"/>
  <c r="C174" i="38"/>
  <c r="C173" i="38"/>
  <c r="C159" i="38"/>
  <c r="D158" i="38"/>
  <c r="C158" i="38"/>
  <c r="B158" i="38"/>
  <c r="C154" i="38"/>
  <c r="D153" i="38"/>
  <c r="C153" i="38"/>
  <c r="B153" i="38"/>
  <c r="C152" i="38"/>
  <c r="D151" i="38"/>
  <c r="C151" i="38"/>
  <c r="B151" i="38"/>
  <c r="C150" i="38"/>
  <c r="D149" i="38"/>
  <c r="C149" i="38"/>
  <c r="B149" i="38"/>
  <c r="C148" i="38"/>
  <c r="D147" i="38"/>
  <c r="C147" i="38"/>
  <c r="B147" i="38"/>
  <c r="C146" i="38"/>
  <c r="D145" i="38"/>
  <c r="C145" i="38"/>
  <c r="B145" i="38"/>
  <c r="C144" i="38"/>
  <c r="D143" i="38"/>
  <c r="C143" i="38"/>
  <c r="B143" i="38"/>
  <c r="C142" i="38"/>
  <c r="D141" i="38"/>
  <c r="C141" i="38"/>
  <c r="B141" i="38"/>
  <c r="C140" i="38"/>
  <c r="D139" i="38"/>
  <c r="C139" i="38"/>
  <c r="B139" i="38"/>
  <c r="C138" i="38"/>
  <c r="D137" i="38"/>
  <c r="C137" i="38"/>
  <c r="B137" i="38"/>
  <c r="C136" i="38"/>
  <c r="D135" i="38"/>
  <c r="C135" i="38"/>
  <c r="B135" i="38"/>
  <c r="C134" i="38"/>
  <c r="D133" i="38"/>
  <c r="C133" i="38"/>
  <c r="B133" i="38"/>
  <c r="C132" i="38"/>
  <c r="D131" i="38"/>
  <c r="C131" i="38"/>
  <c r="B131" i="38"/>
  <c r="C130" i="38"/>
  <c r="D129" i="38"/>
  <c r="C129" i="38"/>
  <c r="B129" i="38"/>
  <c r="C128" i="38"/>
  <c r="D127" i="38"/>
  <c r="C127" i="38"/>
  <c r="B127" i="38"/>
  <c r="C126" i="38"/>
  <c r="D125" i="38"/>
  <c r="C125" i="38"/>
  <c r="B125" i="38"/>
  <c r="C121" i="38"/>
  <c r="D120" i="38"/>
  <c r="C120" i="38"/>
  <c r="B120" i="38"/>
  <c r="C119" i="38"/>
  <c r="D118" i="38"/>
  <c r="C118" i="38"/>
  <c r="B118" i="38"/>
  <c r="C117" i="38"/>
  <c r="D116" i="38"/>
  <c r="C116" i="38"/>
  <c r="B116" i="38"/>
  <c r="C115" i="38"/>
  <c r="D114" i="38"/>
  <c r="C114" i="38"/>
  <c r="B114" i="38"/>
  <c r="C113" i="38"/>
  <c r="D112" i="38"/>
  <c r="C112" i="38"/>
  <c r="B112" i="38"/>
  <c r="C111" i="38"/>
  <c r="D110" i="38"/>
  <c r="C110" i="38"/>
  <c r="B110" i="38"/>
  <c r="C109" i="38"/>
  <c r="D108" i="38"/>
  <c r="C108" i="38"/>
  <c r="B108" i="38"/>
  <c r="C107" i="38"/>
  <c r="D106" i="38"/>
  <c r="C106" i="38"/>
  <c r="B106" i="38"/>
  <c r="C105" i="38"/>
  <c r="D104" i="38"/>
  <c r="C104" i="38"/>
  <c r="B104" i="38"/>
  <c r="C103" i="38"/>
  <c r="D102" i="38"/>
  <c r="C102" i="38"/>
  <c r="B102" i="38"/>
  <c r="C101" i="38"/>
  <c r="D100" i="38"/>
  <c r="C100" i="38"/>
  <c r="B100" i="38"/>
  <c r="C99" i="38"/>
  <c r="D98" i="38"/>
  <c r="C98" i="38"/>
  <c r="B98" i="38"/>
  <c r="C97" i="38"/>
  <c r="D96" i="38"/>
  <c r="C96" i="38"/>
  <c r="B96" i="38"/>
  <c r="C95" i="38"/>
  <c r="D94" i="38"/>
  <c r="C94" i="38"/>
  <c r="B94" i="38"/>
  <c r="C93" i="38"/>
  <c r="D92" i="38"/>
  <c r="C92" i="38"/>
  <c r="B92" i="38"/>
  <c r="C91" i="38"/>
  <c r="D90" i="38"/>
  <c r="C90" i="38"/>
  <c r="B90" i="38"/>
  <c r="C89" i="38"/>
  <c r="D88" i="38"/>
  <c r="C88" i="38"/>
  <c r="B88" i="38"/>
  <c r="C87" i="38"/>
  <c r="D86" i="38"/>
  <c r="C86" i="38"/>
  <c r="B86" i="38"/>
  <c r="C85" i="38"/>
  <c r="D84" i="38"/>
  <c r="C84" i="38"/>
  <c r="B84" i="38"/>
  <c r="C83" i="38"/>
  <c r="D82" i="38"/>
  <c r="C82" i="38"/>
  <c r="B82" i="38"/>
  <c r="C81" i="38"/>
  <c r="D80" i="38"/>
  <c r="C80" i="38"/>
  <c r="B80" i="38"/>
  <c r="C79" i="38" l="1"/>
  <c r="D78" i="38"/>
  <c r="C78" i="38"/>
  <c r="B78" i="38"/>
  <c r="C77" i="38"/>
  <c r="D76" i="38"/>
  <c r="C76" i="38"/>
  <c r="B76" i="38"/>
  <c r="C75" i="38"/>
  <c r="D74" i="38"/>
  <c r="C74" i="38"/>
  <c r="B74" i="38"/>
  <c r="C73" i="38"/>
  <c r="D72" i="38"/>
  <c r="C72" i="38"/>
  <c r="B72" i="38"/>
  <c r="C71" i="38"/>
  <c r="D70" i="38"/>
  <c r="C70" i="38"/>
  <c r="B70" i="38"/>
  <c r="C69" i="38"/>
  <c r="D68" i="38"/>
  <c r="C68" i="38"/>
  <c r="B68" i="38"/>
  <c r="C67" i="38"/>
  <c r="D66" i="38"/>
  <c r="C66" i="38"/>
  <c r="B66" i="38"/>
  <c r="C65" i="38"/>
  <c r="D64" i="38"/>
  <c r="C64" i="38"/>
  <c r="B64" i="38"/>
  <c r="C63" i="38"/>
  <c r="D62" i="38"/>
  <c r="C62" i="38"/>
  <c r="B62" i="38"/>
  <c r="C61" i="38"/>
  <c r="D60" i="38"/>
  <c r="C60" i="38"/>
  <c r="B60" i="38"/>
  <c r="C59" i="38"/>
  <c r="D58" i="38"/>
  <c r="C58" i="38"/>
  <c r="B58" i="38"/>
  <c r="C57" i="38"/>
  <c r="D56" i="38"/>
  <c r="C56" i="38"/>
  <c r="B56" i="38"/>
  <c r="D54" i="38"/>
  <c r="C54" i="38"/>
  <c r="B54" i="38"/>
  <c r="C55" i="38"/>
  <c r="C53" i="38" l="1"/>
  <c r="D52" i="38"/>
  <c r="C52" i="38"/>
  <c r="B52" i="38"/>
  <c r="C51" i="38"/>
  <c r="D50" i="38"/>
  <c r="C50" i="38"/>
  <c r="B50" i="38"/>
  <c r="C49" i="38"/>
  <c r="D48" i="38"/>
  <c r="C48" i="38"/>
  <c r="B48" i="38"/>
  <c r="C47" i="38"/>
  <c r="D46" i="38"/>
  <c r="C46" i="38"/>
  <c r="B46" i="38"/>
  <c r="C45" i="38"/>
  <c r="D44" i="38"/>
  <c r="C44" i="38"/>
  <c r="B44" i="38"/>
  <c r="D39" i="38"/>
  <c r="D37" i="38"/>
  <c r="D35" i="38"/>
  <c r="D33" i="38"/>
  <c r="D31" i="38"/>
  <c r="D29" i="38"/>
  <c r="D27" i="38"/>
  <c r="D25" i="38"/>
  <c r="D23" i="38"/>
  <c r="D21" i="38"/>
  <c r="D19" i="38"/>
  <c r="D17" i="38"/>
  <c r="D15" i="38"/>
  <c r="D13" i="38"/>
  <c r="D11" i="38"/>
  <c r="D9" i="38"/>
  <c r="B25" i="38"/>
  <c r="C8" i="38"/>
  <c r="D7" i="38"/>
  <c r="C7" i="38"/>
  <c r="B7" i="38"/>
  <c r="B37" i="38"/>
  <c r="C38" i="38"/>
  <c r="C37" i="38"/>
  <c r="C40" i="38"/>
  <c r="C39" i="38"/>
  <c r="B39" i="38"/>
  <c r="C36" i="38"/>
  <c r="C35" i="38"/>
  <c r="B35" i="38"/>
  <c r="C34" i="38"/>
  <c r="C33" i="38"/>
  <c r="B33" i="38"/>
  <c r="C32" i="38"/>
  <c r="C31" i="38"/>
  <c r="B31" i="38"/>
  <c r="C30" i="38"/>
  <c r="C29" i="38"/>
  <c r="B29" i="38"/>
  <c r="C28" i="38"/>
  <c r="C27" i="38"/>
  <c r="B27" i="38"/>
  <c r="C26" i="38"/>
  <c r="C25" i="38"/>
  <c r="C24" i="38"/>
  <c r="C23" i="38"/>
  <c r="B23" i="38"/>
  <c r="C22" i="38"/>
  <c r="C21" i="38"/>
  <c r="B21" i="38"/>
  <c r="C20" i="38"/>
  <c r="C19" i="38"/>
  <c r="B19" i="38"/>
  <c r="C18" i="38"/>
  <c r="C17" i="38"/>
  <c r="B17" i="38"/>
  <c r="C16" i="38"/>
  <c r="C15" i="38"/>
  <c r="B15" i="38"/>
  <c r="C14" i="38"/>
  <c r="C13" i="38"/>
  <c r="B13" i="38"/>
  <c r="C12" i="38"/>
  <c r="C11" i="38"/>
  <c r="B11" i="38"/>
  <c r="C10" i="38"/>
  <c r="C9" i="38"/>
  <c r="B9" i="38"/>
  <c r="C17" i="59" l="1"/>
  <c r="C16" i="59"/>
  <c r="C15" i="59"/>
  <c r="C14" i="59"/>
  <c r="C13" i="59"/>
  <c r="C12" i="59"/>
  <c r="C11" i="59"/>
  <c r="C10" i="59"/>
  <c r="C9" i="59"/>
  <c r="M48" i="47"/>
  <c r="M47" i="47"/>
  <c r="N46" i="47"/>
  <c r="M46" i="47"/>
  <c r="M45" i="47"/>
  <c r="M44" i="47"/>
  <c r="M43" i="47"/>
  <c r="M42" i="47"/>
  <c r="M41" i="47"/>
  <c r="M40" i="47"/>
  <c r="N39" i="47"/>
  <c r="M39" i="47"/>
  <c r="M38" i="47"/>
  <c r="M37" i="47"/>
  <c r="M36" i="47"/>
  <c r="M35" i="47"/>
  <c r="M34" i="47"/>
  <c r="M33" i="47"/>
  <c r="H25" i="46"/>
  <c r="G25" i="46"/>
  <c r="H24" i="46"/>
  <c r="G24" i="46"/>
  <c r="H23" i="46"/>
  <c r="G23" i="46"/>
  <c r="H22" i="46"/>
  <c r="G22" i="46"/>
  <c r="H21" i="46"/>
  <c r="G21" i="46"/>
  <c r="H20" i="46"/>
  <c r="G20" i="46"/>
  <c r="H19" i="46"/>
  <c r="G19" i="46"/>
  <c r="H18" i="46"/>
  <c r="G18" i="46"/>
  <c r="H17" i="46"/>
  <c r="G17" i="46"/>
  <c r="H16" i="46"/>
  <c r="G16" i="46"/>
  <c r="H15" i="46"/>
  <c r="G15" i="46"/>
  <c r="H14" i="46"/>
  <c r="G14" i="46"/>
  <c r="H13" i="46"/>
  <c r="G13" i="46"/>
  <c r="H12" i="46"/>
  <c r="G12" i="46"/>
  <c r="H11" i="46"/>
  <c r="G11" i="46"/>
  <c r="H10" i="46"/>
  <c r="G10" i="46"/>
  <c r="H9" i="46"/>
  <c r="G9" i="46"/>
  <c r="H8" i="46"/>
  <c r="G8" i="46"/>
  <c r="H7" i="46"/>
  <c r="G7" i="46"/>
  <c r="H6" i="46"/>
  <c r="G6" i="46"/>
</calcChain>
</file>

<file path=xl/sharedStrings.xml><?xml version="1.0" encoding="utf-8"?>
<sst xmlns="http://schemas.openxmlformats.org/spreadsheetml/2006/main" count="3564" uniqueCount="760">
  <si>
    <t>no UCA</t>
  </si>
  <si>
    <t>Ftse Mib</t>
  </si>
  <si>
    <t>Mid Cap</t>
  </si>
  <si>
    <t>Star</t>
  </si>
  <si>
    <t>wedge</t>
  </si>
  <si>
    <t>totale
total</t>
  </si>
  <si>
    <t xml:space="preserve">media 
mean </t>
  </si>
  <si>
    <t>minimo 
minimum</t>
  </si>
  <si>
    <t>massimo 
maximum</t>
  </si>
  <si>
    <t>numero società 
number of companies</t>
  </si>
  <si>
    <t>% capitale sociale 
% share capital</t>
  </si>
  <si>
    <t>partecipazione media 
mean shareholdings</t>
  </si>
  <si>
    <t>Tab. 1.1</t>
  </si>
  <si>
    <t>Capitalizzazione di mercato delle società quotate italiane</t>
  </si>
  <si>
    <t>società
companies</t>
  </si>
  <si>
    <t>capitalizzazione (azioni ordinarie; mln di euro)
capitalisation (ordinary shares; mln of euro)</t>
  </si>
  <si>
    <t>numero
number</t>
  </si>
  <si>
    <t>media
mean</t>
  </si>
  <si>
    <t>mediana
median</t>
  </si>
  <si>
    <t>Tab. 1.2</t>
  </si>
  <si>
    <t>Concentrazione proprietaria nelle società quotate italiane</t>
  </si>
  <si>
    <t>primo azionista 
largest shareholder</t>
  </si>
  <si>
    <t>altri azionisti rilevanti
other major shareholders</t>
  </si>
  <si>
    <t>mercato
market</t>
  </si>
  <si>
    <t>partecipazione di controllo
controlling share</t>
  </si>
  <si>
    <t>Ownership concentration in Italian listed companies</t>
  </si>
  <si>
    <t xml:space="preserve">Tab. 1.3 </t>
  </si>
  <si>
    <t>Identità dell’azionista di controllo (ultimate controlling agent - UCA) nelle società quotate italiane</t>
  </si>
  <si>
    <t>famiglie
families</t>
  </si>
  <si>
    <t>Stato ed enti locali 
State and local authorities</t>
  </si>
  <si>
    <t>istituzioni finanziarie 
financial institutions</t>
  </si>
  <si>
    <t>misto
mixed</t>
  </si>
  <si>
    <t>Tab. 1.4</t>
  </si>
  <si>
    <t>Identity of the ‘ultimate controlling agent’ (UCA) in Italian listed companies by industry</t>
  </si>
  <si>
    <t>--</t>
  </si>
  <si>
    <t xml:space="preserve">Tab. 1.5 </t>
  </si>
  <si>
    <t>Identità dell’azionista di controllo (ultimate controlling agent - UCA) per indice di mercato</t>
  </si>
  <si>
    <t>Tab. 1.6</t>
  </si>
  <si>
    <t>almeno un investitore istituzionale
at least one institutional investor</t>
  </si>
  <si>
    <t>almeno un investitore istituzionale italiano
at least one Italian institutional investor</t>
  </si>
  <si>
    <t>almeno un investitore istituzionale estero
at least one foreign institutional investor</t>
  </si>
  <si>
    <t xml:space="preserve">Tab. 1.7 </t>
  </si>
  <si>
    <t>Tab. 1.8</t>
  </si>
  <si>
    <t>Major institutional investors’ shareholdings in Italian listed companies by market index</t>
  </si>
  <si>
    <t>Tab. 1.9</t>
  </si>
  <si>
    <t>Investitori istituzionali titolari di partecipazioni rilevanti nelle società quotate italiane</t>
  </si>
  <si>
    <t>Institutional investors holding major stakes in Italian listed companies</t>
  </si>
  <si>
    <t>asset manager
asset managers</t>
  </si>
  <si>
    <t>banche e assicurazioni
banks and insurance companies</t>
  </si>
  <si>
    <t>private equity, venture capital e fondi sovrani
private equity, venture capital and sovereign funds</t>
  </si>
  <si>
    <t xml:space="preserve">totale
total </t>
  </si>
  <si>
    <t>Tab. 1.10</t>
  </si>
  <si>
    <t>Investitori istituzionali italiani titolari di partecipazioni rilevanti nelle società quotate italiane</t>
  </si>
  <si>
    <t>Italian institutional investors holding major stakes in Italian listed companies</t>
  </si>
  <si>
    <t>Tab. 1.11</t>
  </si>
  <si>
    <t>Investitori istituzionali esteri titolari di partecipazioni rilevanti nelle società quotate italiane</t>
  </si>
  <si>
    <t>Foreign institutional investors holding major stakes in Italian listed companies</t>
  </si>
  <si>
    <t xml:space="preserve">Tab. 1.12 </t>
  </si>
  <si>
    <t>Gruppi nelle società quotate</t>
  </si>
  <si>
    <t>Corporate groups in Italian listed companies</t>
  </si>
  <si>
    <t>numero società
number of companies</t>
  </si>
  <si>
    <t>..</t>
  </si>
  <si>
    <t xml:space="preserve">Tab. 1.13 </t>
  </si>
  <si>
    <t>Separazione fra proprietà e controllo in società quotate italiane appartenenti a gruppi piramidali o misti</t>
  </si>
  <si>
    <t>società appartenenti a gruppi piramidali o misti
companies belonging to pyramidal or mixed groups</t>
  </si>
  <si>
    <t>leva
leverage</t>
  </si>
  <si>
    <t xml:space="preserve">Tab. 1.14 </t>
  </si>
  <si>
    <t>Società quotate italiane che emettono azioni senza diritto di voto</t>
  </si>
  <si>
    <t>Italian listed companies issuing non-voting shares</t>
  </si>
  <si>
    <t>azioni di risparmio
savings shares</t>
  </si>
  <si>
    <t>azioni privilegiate
preference shares</t>
  </si>
  <si>
    <t>totale azioni senza diritto di voto
all non-voting shares</t>
  </si>
  <si>
    <t xml:space="preserve">Tab. 1.15 </t>
  </si>
  <si>
    <t>Meccanismi di rafforzamento del controllo (CEM) nelle società quotate italiane</t>
  </si>
  <si>
    <t>Control enhancing mechanisms (CEM) in Italian listed companies</t>
  </si>
  <si>
    <t>media diritti di cash flow
average cash flow rights</t>
  </si>
  <si>
    <t>media diritti di voto
average voting rights</t>
  </si>
  <si>
    <t>wedge medio
average wedge</t>
  </si>
  <si>
    <t>Azioni a voto maggiorato e a voto plurimo nelle società quotate italiane</t>
  </si>
  <si>
    <t>Loyalty shares and multiple voting shares in Italian listed companies</t>
  </si>
  <si>
    <t>Tab. 1.16</t>
  </si>
  <si>
    <t>società con azioni a voto maggiorato
companies with loyalty shares</t>
  </si>
  <si>
    <t>società con azioni a voto plurimo
companies with multiple voting shares</t>
  </si>
  <si>
    <t xml:space="preserve">Tab. 1.17 </t>
  </si>
  <si>
    <t>Società quotate italiane in cui la maggiorazione dei diritti di voto è efficace</t>
  </si>
  <si>
    <t>Active loyalty shares in Italian listed companies</t>
  </si>
  <si>
    <t>Market capitalisation of Italian listed companies</t>
  </si>
  <si>
    <t xml:space="preserve">Identity of the ‘ultimate controlling agent’ (UCA) in Italian listed companies </t>
  </si>
  <si>
    <t>Identity of the ‘ultimate controlling agent’ (UCA) in Italian listed companies by market index</t>
  </si>
  <si>
    <t>Major institutional investors’ shareholdings in Italian listed companies</t>
  </si>
  <si>
    <t>Major institutional investors’ shareholdings in Italian listed companies by industry</t>
  </si>
  <si>
    <t>Separation between ownership and control in Italian listed companies belonging to pyramidal or mixed groups</t>
  </si>
  <si>
    <r>
      <t xml:space="preserve">società con CEM 
</t>
    </r>
    <r>
      <rPr>
        <sz val="10"/>
        <rFont val="Calibri"/>
        <family val="2"/>
        <scheme val="minor"/>
      </rPr>
      <t xml:space="preserve">(controllate da altra società quotata e/o che emettono azioni senza voto)
</t>
    </r>
    <r>
      <rPr>
        <b/>
        <sz val="10"/>
        <rFont val="Calibri"/>
        <family val="2"/>
        <scheme val="minor"/>
      </rPr>
      <t>companies with CEM</t>
    </r>
    <r>
      <rPr>
        <sz val="10"/>
        <rFont val="Calibri"/>
        <family val="2"/>
        <scheme val="minor"/>
      </rPr>
      <t xml:space="preserve"> 
(controlled by another listed company and/or issuing non-voting shares)</t>
    </r>
  </si>
  <si>
    <t>Identità dell’azionista di controllo (ultimate controlling agent - UCA) delle società quotate italiane per settore di attività</t>
  </si>
  <si>
    <r>
      <t>totale</t>
    </r>
    <r>
      <rPr>
        <b/>
        <i/>
        <sz val="10"/>
        <color theme="0"/>
        <rFont val="Calibri"/>
        <family val="2"/>
        <scheme val="minor"/>
      </rPr>
      <t xml:space="preserve"> |</t>
    </r>
    <r>
      <rPr>
        <b/>
        <i/>
        <sz val="10"/>
        <rFont val="Calibri"/>
        <family val="2"/>
        <scheme val="minor"/>
      </rPr>
      <t xml:space="preserve"> 
total</t>
    </r>
  </si>
  <si>
    <r>
      <t xml:space="preserve">indice di mercato </t>
    </r>
    <r>
      <rPr>
        <b/>
        <sz val="10"/>
        <color theme="0"/>
        <rFont val="Calibri"/>
        <family val="2"/>
        <scheme val="minor"/>
      </rPr>
      <t xml:space="preserve">| </t>
    </r>
    <r>
      <rPr>
        <b/>
        <sz val="10"/>
        <rFont val="Calibri"/>
        <family val="2"/>
        <scheme val="minor"/>
      </rPr>
      <t xml:space="preserve">
market index</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</si>
  <si>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</si>
  <si>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</si>
  <si>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altro </t>
    </r>
    <r>
      <rPr>
        <b/>
        <sz val="10"/>
        <color theme="0"/>
        <rFont val="Calibri"/>
        <family val="2"/>
        <scheme val="minor"/>
      </rPr>
      <t xml:space="preserve">| </t>
    </r>
    <r>
      <rPr>
        <b/>
        <sz val="10"/>
        <rFont val="Calibri"/>
        <family val="2"/>
        <scheme val="minor"/>
      </rPr>
      <t xml:space="preserve">
other</t>
    </r>
  </si>
  <si>
    <r>
      <t xml:space="preserve">quota media </t>
    </r>
    <r>
      <rPr>
        <b/>
        <sz val="10"/>
        <color theme="0"/>
        <rFont val="Calibri"/>
        <family val="2"/>
        <scheme val="minor"/>
      </rPr>
      <t xml:space="preserve">| </t>
    </r>
    <r>
      <rPr>
        <b/>
        <sz val="10"/>
        <rFont val="Calibri"/>
        <family val="2"/>
        <scheme val="minor"/>
      </rPr>
      <t xml:space="preserve">
average stake</t>
    </r>
  </si>
  <si>
    <r>
      <t xml:space="preserve">quota media ponderata </t>
    </r>
    <r>
      <rPr>
        <b/>
        <sz val="10"/>
        <color theme="0"/>
        <rFont val="Calibri"/>
        <family val="2"/>
        <scheme val="minor"/>
      </rPr>
      <t xml:space="preserve">| </t>
    </r>
    <r>
      <rPr>
        <b/>
        <sz val="10"/>
        <rFont val="Calibri"/>
        <family val="2"/>
        <scheme val="minor"/>
      </rPr>
      <t xml:space="preserve">
average market share</t>
    </r>
  </si>
  <si>
    <t>% capitalizzazione settore
% industry market cap</t>
  </si>
  <si>
    <r>
      <t xml:space="preserve">servizi        </t>
    </r>
    <r>
      <rPr>
        <b/>
        <sz val="10"/>
        <color theme="0"/>
        <rFont val="Calibri"/>
        <family val="2"/>
        <scheme val="minor"/>
      </rPr>
      <t>|</t>
    </r>
    <r>
      <rPr>
        <b/>
        <sz val="10"/>
        <rFont val="Calibri"/>
        <family val="2"/>
        <scheme val="minor"/>
      </rPr>
      <t xml:space="preserve"> 
services</t>
    </r>
  </si>
  <si>
    <r>
      <t xml:space="preserve">servizi         </t>
    </r>
    <r>
      <rPr>
        <b/>
        <sz val="10"/>
        <color theme="0"/>
        <rFont val="Calibri"/>
        <family val="2"/>
        <scheme val="minor"/>
      </rPr>
      <t>|</t>
    </r>
    <r>
      <rPr>
        <b/>
        <sz val="10"/>
        <rFont val="Calibri"/>
        <family val="2"/>
        <scheme val="minor"/>
      </rPr>
      <t xml:space="preserve"> 
services</t>
    </r>
  </si>
  <si>
    <r>
      <t xml:space="preserve">totale         </t>
    </r>
    <r>
      <rPr>
        <b/>
        <i/>
        <sz val="10"/>
        <color theme="0"/>
        <rFont val="Calibri"/>
        <family val="2"/>
        <scheme val="minor"/>
      </rPr>
      <t xml:space="preserve"> |</t>
    </r>
    <r>
      <rPr>
        <b/>
        <i/>
        <sz val="10"/>
        <rFont val="Calibri"/>
        <family val="2"/>
        <scheme val="minor"/>
      </rPr>
      <t xml:space="preserve"> 
total</t>
    </r>
  </si>
  <si>
    <r>
      <t xml:space="preserve">totale        </t>
    </r>
    <r>
      <rPr>
        <b/>
        <i/>
        <sz val="10"/>
        <color theme="0"/>
        <rFont val="Calibri"/>
        <family val="2"/>
        <scheme val="minor"/>
      </rPr>
      <t xml:space="preserve"> |</t>
    </r>
    <r>
      <rPr>
        <b/>
        <i/>
        <sz val="10"/>
        <rFont val="Calibri"/>
        <family val="2"/>
        <scheme val="minor"/>
      </rPr>
      <t xml:space="preserve"> 
total</t>
    </r>
  </si>
  <si>
    <r>
      <t xml:space="preserve">altro           </t>
    </r>
    <r>
      <rPr>
        <b/>
        <sz val="10"/>
        <color theme="0"/>
        <rFont val="Calibri"/>
        <family val="2"/>
        <scheme val="minor"/>
      </rPr>
      <t xml:space="preserve">| </t>
    </r>
    <r>
      <rPr>
        <b/>
        <sz val="10"/>
        <rFont val="Calibri"/>
        <family val="2"/>
        <scheme val="minor"/>
      </rPr>
      <t xml:space="preserve">
other</t>
    </r>
  </si>
  <si>
    <r>
      <t xml:space="preserve">settore di attività </t>
    </r>
    <r>
      <rPr>
        <b/>
        <sz val="10"/>
        <color theme="0"/>
        <rFont val="Calibri"/>
        <family val="2"/>
        <scheme val="minor"/>
      </rPr>
      <t xml:space="preserve"> | </t>
    </r>
    <r>
      <rPr>
        <b/>
        <sz val="10"/>
        <rFont val="Calibri"/>
        <family val="2"/>
        <scheme val="minor"/>
      </rPr>
      <t xml:space="preserve">
industry</t>
    </r>
  </si>
  <si>
    <r>
      <t>totale</t>
    </r>
    <r>
      <rPr>
        <b/>
        <i/>
        <sz val="10"/>
        <color theme="0"/>
        <rFont val="Calibri"/>
        <family val="2"/>
        <scheme val="minor"/>
      </rPr>
      <t xml:space="preserve">                     |</t>
    </r>
    <r>
      <rPr>
        <b/>
        <i/>
        <sz val="10"/>
        <rFont val="Calibri"/>
        <family val="2"/>
        <scheme val="minor"/>
      </rPr>
      <t xml:space="preserve"> 
total</t>
    </r>
  </si>
  <si>
    <r>
      <t xml:space="preserve">numero partecipazioni </t>
    </r>
    <r>
      <rPr>
        <b/>
        <sz val="10"/>
        <color theme="0"/>
        <rFont val="Calibri"/>
        <family val="2"/>
        <scheme val="minor"/>
      </rPr>
      <t xml:space="preserve">| </t>
    </r>
    <r>
      <rPr>
        <b/>
        <sz val="10"/>
        <rFont val="Calibri"/>
        <family val="2"/>
        <scheme val="minor"/>
      </rPr>
      <t xml:space="preserve">
number of stakes</t>
    </r>
  </si>
  <si>
    <r>
      <t xml:space="preserve">partecipazione media   </t>
    </r>
    <r>
      <rPr>
        <b/>
        <sz val="10"/>
        <color theme="0"/>
        <rFont val="Calibri"/>
        <family val="2"/>
        <scheme val="minor"/>
      </rPr>
      <t xml:space="preserve">| </t>
    </r>
    <r>
      <rPr>
        <b/>
        <sz val="10"/>
        <rFont val="Calibri"/>
        <family val="2"/>
        <scheme val="minor"/>
      </rPr>
      <t xml:space="preserve">
mean stake</t>
    </r>
  </si>
  <si>
    <t xml:space="preserve">gruppi orizzontali 
horizontal group </t>
  </si>
  <si>
    <t>gruppi piramidali 
pyramidal group</t>
  </si>
  <si>
    <t>di cui: vertice 
of which: parent company</t>
  </si>
  <si>
    <t>di cui: controllata
of which: subsidiary</t>
  </si>
  <si>
    <t xml:space="preserve">gruppi misti 
mixed group </t>
  </si>
  <si>
    <t xml:space="preserve">società stand-alone 
stand-alone companies </t>
  </si>
  <si>
    <t>di cui: struttura orizzontale
of which: horizontal structure</t>
  </si>
  <si>
    <r>
      <rPr>
        <b/>
        <sz val="10"/>
        <rFont val="Calibri"/>
        <family val="2"/>
        <scheme val="minor"/>
      </rPr>
      <t>leva</t>
    </r>
    <r>
      <rPr>
        <sz val="10"/>
        <rFont val="Calibri"/>
        <family val="2"/>
        <scheme val="minor"/>
      </rPr>
      <t xml:space="preserve"> - media
</t>
    </r>
    <r>
      <rPr>
        <b/>
        <sz val="10"/>
        <rFont val="Calibri"/>
        <family val="2"/>
        <scheme val="minor"/>
      </rPr>
      <t>leverage</t>
    </r>
    <r>
      <rPr>
        <sz val="10"/>
        <rFont val="Calibri"/>
        <family val="2"/>
        <scheme val="minor"/>
      </rPr>
      <t xml:space="preserve"> - mean</t>
    </r>
  </si>
  <si>
    <r>
      <rPr>
        <b/>
        <sz val="10"/>
        <rFont val="Calibri"/>
        <family val="2"/>
        <scheme val="minor"/>
      </rPr>
      <t>leva</t>
    </r>
    <r>
      <rPr>
        <sz val="10"/>
        <rFont val="Calibri"/>
        <family val="2"/>
        <scheme val="minor"/>
      </rPr>
      <t xml:space="preserve"> - minimo
</t>
    </r>
    <r>
      <rPr>
        <b/>
        <sz val="10"/>
        <rFont val="Calibri"/>
        <family val="2"/>
        <scheme val="minor"/>
      </rPr>
      <t>leverage</t>
    </r>
    <r>
      <rPr>
        <sz val="10"/>
        <rFont val="Calibri"/>
        <family val="2"/>
        <scheme val="minor"/>
      </rPr>
      <t xml:space="preserve"> - minimum</t>
    </r>
  </si>
  <si>
    <r>
      <rPr>
        <b/>
        <sz val="10"/>
        <rFont val="Calibri"/>
        <family val="2"/>
        <scheme val="minor"/>
      </rPr>
      <t>wedge</t>
    </r>
    <r>
      <rPr>
        <sz val="10"/>
        <rFont val="Calibri"/>
        <family val="2"/>
        <scheme val="minor"/>
      </rPr>
      <t xml:space="preserve"> - media
</t>
    </r>
    <r>
      <rPr>
        <b/>
        <sz val="10"/>
        <rFont val="Calibri"/>
        <family val="2"/>
        <scheme val="minor"/>
      </rPr>
      <t>wedge</t>
    </r>
    <r>
      <rPr>
        <sz val="10"/>
        <rFont val="Calibri"/>
        <family val="2"/>
        <scheme val="minor"/>
      </rPr>
      <t xml:space="preserve"> - mean</t>
    </r>
  </si>
  <si>
    <r>
      <rPr>
        <b/>
        <sz val="10"/>
        <rFont val="Calibri"/>
        <family val="2"/>
        <scheme val="minor"/>
      </rPr>
      <t>leva</t>
    </r>
    <r>
      <rPr>
        <sz val="10"/>
        <rFont val="Calibri"/>
        <family val="2"/>
        <scheme val="minor"/>
      </rPr>
      <t xml:space="preserve"> - massimo
</t>
    </r>
    <r>
      <rPr>
        <b/>
        <sz val="10"/>
        <rFont val="Calibri"/>
        <family val="2"/>
        <scheme val="minor"/>
      </rPr>
      <t>leverage</t>
    </r>
    <r>
      <rPr>
        <sz val="10"/>
        <rFont val="Calibri"/>
        <family val="2"/>
        <scheme val="minor"/>
      </rPr>
      <t xml:space="preserve"> - maximum</t>
    </r>
  </si>
  <si>
    <r>
      <rPr>
        <b/>
        <sz val="10"/>
        <rFont val="Calibri"/>
        <family val="2"/>
        <scheme val="minor"/>
      </rPr>
      <t>wedge</t>
    </r>
    <r>
      <rPr>
        <sz val="10"/>
        <rFont val="Calibri"/>
        <family val="2"/>
        <scheme val="minor"/>
      </rPr>
      <t xml:space="preserve"> - minimo
</t>
    </r>
    <r>
      <rPr>
        <b/>
        <sz val="10"/>
        <rFont val="Calibri"/>
        <family val="2"/>
        <scheme val="minor"/>
      </rPr>
      <t>wedge</t>
    </r>
    <r>
      <rPr>
        <sz val="10"/>
        <rFont val="Calibri"/>
        <family val="2"/>
        <scheme val="minor"/>
      </rPr>
      <t xml:space="preserve"> - minimum</t>
    </r>
  </si>
  <si>
    <r>
      <rPr>
        <b/>
        <sz val="10"/>
        <rFont val="Calibri"/>
        <family val="2"/>
        <scheme val="minor"/>
      </rPr>
      <t>wedge</t>
    </r>
    <r>
      <rPr>
        <sz val="10"/>
        <rFont val="Calibri"/>
        <family val="2"/>
        <scheme val="minor"/>
      </rPr>
      <t xml:space="preserve"> - massimo
</t>
    </r>
    <r>
      <rPr>
        <b/>
        <sz val="10"/>
        <rFont val="Calibri"/>
        <family val="2"/>
        <scheme val="minor"/>
      </rPr>
      <t xml:space="preserve">wedge </t>
    </r>
    <r>
      <rPr>
        <sz val="10"/>
        <rFont val="Calibri"/>
        <family val="2"/>
        <scheme val="minor"/>
      </rPr>
      <t>- maximum</t>
    </r>
  </si>
  <si>
    <t>% totale settore
% total industry</t>
  </si>
  <si>
    <t>% totale
% total</t>
  </si>
  <si>
    <t>% totale 
% total</t>
  </si>
  <si>
    <t>% capitalizzazione totale
% total market cap</t>
  </si>
  <si>
    <t>% totale indice
% total index</t>
  </si>
  <si>
    <t>% capitalizzazione indice
% index market cap</t>
  </si>
  <si>
    <t>% totale settore 
% total industry</t>
  </si>
  <si>
    <t>% totale indice 
% total index</t>
  </si>
  <si>
    <t>% totale  
% total</t>
  </si>
  <si>
    <t>% capitalizzazione settore/indice
% industry/index market cap</t>
  </si>
  <si>
    <r>
      <t xml:space="preserve">servizi </t>
    </r>
    <r>
      <rPr>
        <b/>
        <sz val="10"/>
        <color theme="0"/>
        <rFont val="Calibri"/>
        <family val="2"/>
        <scheme val="minor"/>
      </rPr>
      <t>|</t>
    </r>
    <r>
      <rPr>
        <b/>
        <sz val="10"/>
        <rFont val="Calibri"/>
        <family val="2"/>
        <scheme val="minor"/>
      </rPr>
      <t xml:space="preserve"> 
services</t>
    </r>
  </si>
  <si>
    <r>
      <t xml:space="preserve">numero società </t>
    </r>
    <r>
      <rPr>
        <b/>
        <sz val="10"/>
        <color theme="0"/>
        <rFont val="Calibri"/>
        <family val="2"/>
        <scheme val="minor"/>
      </rPr>
      <t xml:space="preserve">| </t>
    </r>
    <r>
      <rPr>
        <b/>
        <sz val="10"/>
        <rFont val="Calibri"/>
        <family val="2"/>
        <scheme val="minor"/>
      </rPr>
      <t xml:space="preserve">
number of companies</t>
    </r>
  </si>
  <si>
    <r>
      <t xml:space="preserve">capitalizzazione di mercato </t>
    </r>
    <r>
      <rPr>
        <b/>
        <i/>
        <sz val="10"/>
        <color theme="0"/>
        <rFont val="Calibri"/>
        <family val="2"/>
        <scheme val="minor"/>
      </rPr>
      <t xml:space="preserve">| </t>
    </r>
    <r>
      <rPr>
        <b/>
        <i/>
        <sz val="10"/>
        <rFont val="Calibri"/>
        <family val="2"/>
        <scheme val="minor"/>
      </rPr>
      <t xml:space="preserve">
market capitalisation</t>
    </r>
  </si>
  <si>
    <t>Tab. 2.1</t>
  </si>
  <si>
    <t>Società quotate italiane per modello di amministrazione e controllo</t>
  </si>
  <si>
    <t>Italian listed companies by management and control system</t>
  </si>
  <si>
    <t xml:space="preserve">monistico 
one-tier </t>
  </si>
  <si>
    <r>
      <t>dualistico</t>
    </r>
    <r>
      <rPr>
        <b/>
        <i/>
        <sz val="10"/>
        <rFont val="Calibri"/>
        <family val="2"/>
      </rPr>
      <t xml:space="preserve">
</t>
    </r>
    <r>
      <rPr>
        <b/>
        <sz val="10"/>
        <rFont val="Calibri"/>
        <family val="2"/>
      </rPr>
      <t>two-tier</t>
    </r>
  </si>
  <si>
    <t>tradizionale 
traditional</t>
  </si>
  <si>
    <t>totale 
total</t>
  </si>
  <si>
    <r>
      <t xml:space="preserve">numero società </t>
    </r>
    <r>
      <rPr>
        <sz val="10"/>
        <color theme="0"/>
        <rFont val="Calibri"/>
        <family val="2"/>
      </rPr>
      <t xml:space="preserve">| </t>
    </r>
    <r>
      <rPr>
        <sz val="10"/>
        <rFont val="Calibri"/>
        <family val="2"/>
      </rPr>
      <t xml:space="preserve">
number of companies</t>
    </r>
  </si>
  <si>
    <r>
      <t xml:space="preserve">% capitalizzazione totale </t>
    </r>
    <r>
      <rPr>
        <i/>
        <sz val="10"/>
        <color theme="0"/>
        <rFont val="Calibri"/>
        <family val="2"/>
      </rPr>
      <t xml:space="preserve">| </t>
    </r>
    <r>
      <rPr>
        <i/>
        <sz val="10"/>
        <rFont val="Calibri"/>
        <family val="2"/>
      </rPr>
      <t xml:space="preserve">
% total market cap</t>
    </r>
  </si>
  <si>
    <t xml:space="preserve">Tab. 2.2 </t>
  </si>
  <si>
    <t xml:space="preserve">Dimensioni medie degli organi sociali delle società quotate italiane </t>
  </si>
  <si>
    <t xml:space="preserve">Average size of corporate boards in Italian listed companies </t>
  </si>
  <si>
    <r>
      <t xml:space="preserve">numero società considerate
</t>
    </r>
    <r>
      <rPr>
        <i/>
        <sz val="9"/>
        <rFont val="Calibri"/>
        <family val="2"/>
      </rPr>
      <t xml:space="preserve"> (per cui sono disponibili i rapporti)</t>
    </r>
    <r>
      <rPr>
        <b/>
        <i/>
        <sz val="10"/>
        <rFont val="Calibri"/>
        <family val="2"/>
      </rPr>
      <t xml:space="preserve">
number of covered companies </t>
    </r>
    <r>
      <rPr>
        <i/>
        <sz val="10"/>
        <rFont val="Calibri"/>
        <family val="2"/>
      </rPr>
      <t xml:space="preserve">
</t>
    </r>
    <r>
      <rPr>
        <i/>
        <sz val="9"/>
        <rFont val="Calibri"/>
        <family val="2"/>
      </rPr>
      <t>(for which reports are available)</t>
    </r>
  </si>
  <si>
    <t>consiglio di amministrazione
board of directors</t>
  </si>
  <si>
    <t>consiglio di gestione
management board</t>
  </si>
  <si>
    <t>consiglio di sorveglianza
supervisory board</t>
  </si>
  <si>
    <t>Tab. 2.3</t>
  </si>
  <si>
    <t xml:space="preserve">Amministratori indipendenti nei consigli di amministrazione delle società quotate italiane </t>
  </si>
  <si>
    <t xml:space="preserve">Independent members on boards of directors of Italian listed companies </t>
  </si>
  <si>
    <r>
      <t xml:space="preserve">numero società considerate 
</t>
    </r>
    <r>
      <rPr>
        <i/>
        <sz val="9"/>
        <rFont val="Calibri"/>
        <family val="2"/>
      </rPr>
      <t>(incluso monistiche e dualistiche)</t>
    </r>
    <r>
      <rPr>
        <b/>
        <i/>
        <sz val="9"/>
        <rFont val="Calibri"/>
        <family val="2"/>
      </rPr>
      <t xml:space="preserve">
</t>
    </r>
    <r>
      <rPr>
        <b/>
        <i/>
        <sz val="10"/>
        <rFont val="Calibri"/>
        <family val="2"/>
      </rPr>
      <t xml:space="preserve">number of covered companies 
</t>
    </r>
    <r>
      <rPr>
        <i/>
        <sz val="9"/>
        <rFont val="Calibri"/>
        <family val="2"/>
      </rPr>
      <t>(including one-tier and two-tier model)</t>
    </r>
  </si>
  <si>
    <t>amministratori indipendenti ai sensi del Testo Unico della Finanza (TUF) e/o del Codice di Corporate Governance (CGC)
independent directors by the Consolidated Finance Act (TUF) and/or by the Corporate Governance Code (CGC)</t>
  </si>
  <si>
    <t>TUF</t>
  </si>
  <si>
    <t>CGC</t>
  </si>
  <si>
    <t>Tab. 2.4</t>
  </si>
  <si>
    <t xml:space="preserve">Amministratori di minoranza nei consigli di amministrazione delle società quotate italiane </t>
  </si>
  <si>
    <t xml:space="preserve">Minority members on boards of directors of Italian listed companies </t>
  </si>
  <si>
    <r>
      <t xml:space="preserve">numero società considerate 
</t>
    </r>
    <r>
      <rPr>
        <i/>
        <sz val="9"/>
        <rFont val="Calibri"/>
        <family val="2"/>
      </rPr>
      <t>(escluso dualistiche)</t>
    </r>
    <r>
      <rPr>
        <b/>
        <i/>
        <sz val="10"/>
        <rFont val="Calibri"/>
        <family val="2"/>
      </rPr>
      <t xml:space="preserve">
number of covered companies</t>
    </r>
    <r>
      <rPr>
        <i/>
        <sz val="9"/>
        <rFont val="Calibri"/>
        <family val="2"/>
      </rPr>
      <t xml:space="preserve"> 
(excluding two-tier model)</t>
    </r>
  </si>
  <si>
    <t>società con almeno un amministratore di minoranza
companies with at least one minority director</t>
  </si>
  <si>
    <t>amministratori di minoranza
minority directors</t>
  </si>
  <si>
    <t xml:space="preserve">amministratori di minoranza e/o indipendenti 
minority and/or independent directors </t>
  </si>
  <si>
    <t xml:space="preserve">% totale 
% total </t>
  </si>
  <si>
    <t>numero medio in società con almeno un amministratore di minoranza
mean number on companies with at least one minority director</t>
  </si>
  <si>
    <t>peso medio sul board (%)
avg weight on board (%)</t>
  </si>
  <si>
    <t>numero medio
mean number</t>
  </si>
  <si>
    <t xml:space="preserve">Tab. 2.5 </t>
  </si>
  <si>
    <t>Amministratori indipendenti e di minoranza per settore di attività e indice di mercato</t>
  </si>
  <si>
    <t xml:space="preserve">Boards of directors of Italian listed companies by industry and market index </t>
  </si>
  <si>
    <r>
      <t>numero società considerate</t>
    </r>
    <r>
      <rPr>
        <i/>
        <sz val="9"/>
        <rFont val="Calibri"/>
        <family val="2"/>
      </rPr>
      <t xml:space="preserve"> 
(escluso dualistiche)</t>
    </r>
    <r>
      <rPr>
        <b/>
        <i/>
        <sz val="10"/>
        <rFont val="Calibri"/>
        <family val="2"/>
      </rPr>
      <t xml:space="preserve">
number of covered companies 
</t>
    </r>
    <r>
      <rPr>
        <i/>
        <sz val="9"/>
        <rFont val="Calibri"/>
        <family val="2"/>
      </rPr>
      <t>(excluding two-tier system)</t>
    </r>
  </si>
  <si>
    <t>numero medio di amministratori
average number of directors</t>
  </si>
  <si>
    <t>amministratori indipendenti da TUF/CGC 
independent directors by TUF/CGC</t>
  </si>
  <si>
    <t>amministratori di minoranza
 minority directors</t>
  </si>
  <si>
    <t>amministratori di minoranza e/o indipendente 
minority and/or independent directors</t>
  </si>
  <si>
    <t>numero medio
 mean number</t>
  </si>
  <si>
    <t xml:space="preserve"> numero medio in società con almeno un amministratore di minoranza
 mean number in companies with at least one minority director</t>
  </si>
  <si>
    <t>società con almeno un amministratore di minoranza (% per categoria) 
companies with at least one minority director (% by group)</t>
  </si>
  <si>
    <t xml:space="preserve">Autovalutazione e piani di successione nei consigli di amministrazione delle società quotate italiane </t>
  </si>
  <si>
    <t>Self-evaluation of the boards of directors and succession plan in Italian listed companies</t>
  </si>
  <si>
    <t>autovalutazione 
self-evaluation</t>
  </si>
  <si>
    <t>piani di successione 
succession plan</t>
  </si>
  <si>
    <r>
      <t>numero società</t>
    </r>
    <r>
      <rPr>
        <b/>
        <sz val="10"/>
        <color theme="0"/>
        <rFont val="Calibri"/>
        <family val="2"/>
      </rPr>
      <t xml:space="preserve"> | </t>
    </r>
    <r>
      <rPr>
        <b/>
        <sz val="10"/>
        <rFont val="Calibri"/>
        <family val="2"/>
      </rPr>
      <t xml:space="preserve">
no. of companies</t>
    </r>
  </si>
  <si>
    <r>
      <t>numero società</t>
    </r>
    <r>
      <rPr>
        <b/>
        <i/>
        <sz val="10"/>
        <color theme="0"/>
        <rFont val="Calibri"/>
        <family val="2"/>
      </rPr>
      <t xml:space="preserve"> | </t>
    </r>
    <r>
      <rPr>
        <b/>
        <i/>
        <sz val="10"/>
        <rFont val="Calibri"/>
        <family val="2"/>
      </rPr>
      <t xml:space="preserve">
no. of companies</t>
    </r>
  </si>
  <si>
    <r>
      <t xml:space="preserve">% totale </t>
    </r>
    <r>
      <rPr>
        <b/>
        <sz val="10"/>
        <color theme="0"/>
        <rFont val="Calibri"/>
        <family val="2"/>
      </rPr>
      <t xml:space="preserve">| </t>
    </r>
    <r>
      <rPr>
        <b/>
        <sz val="10"/>
        <rFont val="Calibri"/>
        <family val="2"/>
      </rPr>
      <t xml:space="preserve">
% total</t>
    </r>
  </si>
  <si>
    <r>
      <t xml:space="preserve">% totale </t>
    </r>
    <r>
      <rPr>
        <b/>
        <i/>
        <sz val="10"/>
        <color theme="0"/>
        <rFont val="Calibri"/>
        <family val="2"/>
      </rPr>
      <t xml:space="preserve">| </t>
    </r>
    <r>
      <rPr>
        <b/>
        <i/>
        <sz val="10"/>
        <rFont val="Calibri"/>
        <family val="2"/>
      </rPr>
      <t xml:space="preserve">
% total</t>
    </r>
  </si>
  <si>
    <r>
      <t xml:space="preserve">% totale settore </t>
    </r>
    <r>
      <rPr>
        <b/>
        <sz val="10"/>
        <color theme="0"/>
        <rFont val="Calibri"/>
        <family val="2"/>
      </rPr>
      <t xml:space="preserve">| </t>
    </r>
    <r>
      <rPr>
        <b/>
        <sz val="10"/>
        <rFont val="Calibri"/>
        <family val="2"/>
      </rPr>
      <t xml:space="preserve">
% total industry</t>
    </r>
  </si>
  <si>
    <r>
      <t xml:space="preserve">% capitalizzazione totale </t>
    </r>
    <r>
      <rPr>
        <b/>
        <sz val="10"/>
        <color theme="0"/>
        <rFont val="Calibri"/>
        <family val="2"/>
      </rPr>
      <t xml:space="preserve">| </t>
    </r>
    <r>
      <rPr>
        <b/>
        <sz val="10"/>
        <rFont val="Calibri"/>
        <family val="2"/>
      </rPr>
      <t xml:space="preserve">
% total market cap</t>
    </r>
  </si>
  <si>
    <r>
      <t xml:space="preserve">% capitalizzazione totale </t>
    </r>
    <r>
      <rPr>
        <b/>
        <i/>
        <sz val="10"/>
        <color theme="0"/>
        <rFont val="Calibri"/>
        <family val="2"/>
      </rPr>
      <t xml:space="preserve">| </t>
    </r>
    <r>
      <rPr>
        <b/>
        <i/>
        <sz val="10"/>
        <rFont val="Calibri"/>
        <family val="2"/>
      </rPr>
      <t xml:space="preserve">
% total market cap</t>
    </r>
  </si>
  <si>
    <t>Successione degli amministratori esecutivi e del vertice aziendale nelle società quotate italiane</t>
  </si>
  <si>
    <t>Succession of executive directors and of top managemente of Italian listed companies</t>
  </si>
  <si>
    <t>di cui: piani per AD ed esecutivi 
of which: plan for CEO and executive</t>
  </si>
  <si>
    <t>di cui: piani per vertici aziendali 
of which: plan for top management</t>
  </si>
  <si>
    <t>di cui: piani per esecutivi e vertici aziendali 
of which: plan for executive and top management</t>
  </si>
  <si>
    <t xml:space="preserve">Tab. 2.7 </t>
  </si>
  <si>
    <t>Interlocking nelle società quotate italiane per indice di mercato</t>
  </si>
  <si>
    <t>Interlocking in Italian listed companies by market index</t>
  </si>
  <si>
    <t xml:space="preserve">interlockers </t>
  </si>
  <si>
    <t>società senza interlockers 
companies with no interlockers</t>
  </si>
  <si>
    <t>società con interlockers 
companies with interlockers</t>
  </si>
  <si>
    <t>numero medio mean number</t>
  </si>
  <si>
    <t xml:space="preserve"> numero società 
number of companies</t>
  </si>
  <si>
    <t>% capitalizzazione indice 
% index market cap</t>
  </si>
  <si>
    <t xml:space="preserve">Tab. 2.8 </t>
  </si>
  <si>
    <t>Interlocking nelle società quotate italiane per settore di attività</t>
  </si>
  <si>
    <t>Interlocking in Italian listed companies by industry</t>
  </si>
  <si>
    <t>0%</t>
  </si>
  <si>
    <t>&lt;25%</t>
  </si>
  <si>
    <t>≥25%   &lt;50%</t>
  </si>
  <si>
    <t>≥50%  &lt;75%</t>
  </si>
  <si>
    <t>≥ 75%</t>
  </si>
  <si>
    <t>% capitalizzazione settore 
% industry market cap</t>
  </si>
  <si>
    <r>
      <t>non finanziario</t>
    </r>
    <r>
      <rPr>
        <b/>
        <sz val="10"/>
        <color theme="0"/>
        <rFont val="Calibri"/>
        <family val="2"/>
        <scheme val="minor"/>
      </rPr>
      <t xml:space="preserve"> | </t>
    </r>
    <r>
      <rPr>
        <b/>
        <sz val="10"/>
        <rFont val="Calibri"/>
        <family val="2"/>
        <scheme val="minor"/>
      </rPr>
      <t xml:space="preserve">
non-financial</t>
    </r>
  </si>
  <si>
    <t xml:space="preserve">Tab. 2.9 </t>
  </si>
  <si>
    <t xml:space="preserve">Collegio sindacale delle società quotate italiane </t>
  </si>
  <si>
    <t>Board of statutory auditors of Italian listed companies</t>
  </si>
  <si>
    <r>
      <t>numero società considerate</t>
    </r>
    <r>
      <rPr>
        <i/>
        <sz val="9"/>
        <rFont val="Calibri"/>
        <family val="2"/>
      </rPr>
      <t xml:space="preserve"> 
(escluso monistiche e dualistiche)</t>
    </r>
    <r>
      <rPr>
        <b/>
        <i/>
        <sz val="10"/>
        <rFont val="Calibri"/>
        <family val="2"/>
      </rPr>
      <t xml:space="preserve">
number of covered companies 
</t>
    </r>
    <r>
      <rPr>
        <i/>
        <sz val="9"/>
        <rFont val="Calibri"/>
        <family val="2"/>
      </rPr>
      <t>(excluding one-tier and two-tier model)</t>
    </r>
  </si>
  <si>
    <t>numero medio di membri 
average number of members</t>
  </si>
  <si>
    <t>società con almeno un sindaco effettivo di minoranza 
companies with at least one standing minority auditor</t>
  </si>
  <si>
    <t>sindaci effettivi di minoranza 
standing minority auditors</t>
  </si>
  <si>
    <t>numero medio riunioni 
average number of meetings</t>
  </si>
  <si>
    <t>effettivi 
standing</t>
  </si>
  <si>
    <t>supplenti 
alternates</t>
  </si>
  <si>
    <t xml:space="preserve"> numero medio 
mean number </t>
  </si>
  <si>
    <t>numero medio in società con 
almeno un sindaco di minoranza
mean number in companies with 
at least one minority auditor</t>
  </si>
  <si>
    <t>Caratteristiche dei membri degli organi sociali delle società quotate italiane per settore di attività - organo di amministrazione</t>
  </si>
  <si>
    <t>Attributes of corporate boards members of Italian listed companies by industry - boards of directors</t>
  </si>
  <si>
    <t xml:space="preserve">numero incarichi 
number of offices
</t>
  </si>
  <si>
    <t>donne 
women
 (%)</t>
  </si>
  <si>
    <t xml:space="preserve">età media 
average age
</t>
  </si>
  <si>
    <t>stranieri 
foreigners
 (%)</t>
  </si>
  <si>
    <t>amministratori family
family directors 
(%)</t>
  </si>
  <si>
    <t>laureati  
graduates
(%)</t>
  </si>
  <si>
    <t>di cui: con titolo post-lauream 
of which: postgraduates
(%)</t>
  </si>
  <si>
    <t>managers
(%)</t>
  </si>
  <si>
    <t>consulenti/professionisti 
consultants/professionals
(%)</t>
  </si>
  <si>
    <t>accademici
academics
 (%)</t>
  </si>
  <si>
    <t xml:space="preserve">partecipazione media alle riunioni 
average meetings attendance
</t>
  </si>
  <si>
    <t>Caratteristiche dei membri degli organi sociali delle società quotate italiane per settore di attività - organo di controllo</t>
  </si>
  <si>
    <t>Attributes of corporate boards members of Italian listed companies by industry - board of statutory auditors</t>
  </si>
  <si>
    <t>—</t>
  </si>
  <si>
    <t>Caratteristiche dei membri degli organi sociali delle società quotate italiane per indice di mercato - organo di amministrazione</t>
  </si>
  <si>
    <t>Attributes of corporate boards members of Italian listed companies by market index - board of directors</t>
  </si>
  <si>
    <r>
      <t xml:space="preserve">totale </t>
    </r>
    <r>
      <rPr>
        <b/>
        <i/>
        <sz val="10"/>
        <color theme="0"/>
        <rFont val="Calibri"/>
        <family val="2"/>
        <scheme val="minor"/>
      </rPr>
      <t>|</t>
    </r>
    <r>
      <rPr>
        <b/>
        <i/>
        <sz val="10"/>
        <rFont val="Calibri"/>
        <family val="2"/>
        <scheme val="minor"/>
      </rPr>
      <t xml:space="preserve"> 
total</t>
    </r>
  </si>
  <si>
    <t>Caratteristiche dei membri degli organi sociali delle società quotate italiane per indice di mercato - organo di controllo</t>
  </si>
  <si>
    <t>Attributes of corporate boards members of Italian listed companies by market index - board of statutory auditors</t>
  </si>
  <si>
    <t>Caratteristiche dei membri degli organi sociali delle società quotate italiane per UCA - organo di amministrazione</t>
  </si>
  <si>
    <t>Attributes of corporate boards members of Italian listed companies by UCA - board of directors</t>
  </si>
  <si>
    <r>
      <t xml:space="preserve">famiglie </t>
    </r>
    <r>
      <rPr>
        <b/>
        <sz val="10"/>
        <color theme="0"/>
        <rFont val="Calibri"/>
        <family val="2"/>
      </rPr>
      <t xml:space="preserve">| </t>
    </r>
    <r>
      <rPr>
        <b/>
        <sz val="10"/>
        <rFont val="Calibri"/>
        <family val="2"/>
      </rPr>
      <t xml:space="preserve">
families</t>
    </r>
  </si>
  <si>
    <r>
      <t xml:space="preserve">Stato ed enti locali </t>
    </r>
    <r>
      <rPr>
        <b/>
        <sz val="10"/>
        <color theme="0"/>
        <rFont val="Calibri"/>
        <family val="2"/>
      </rPr>
      <t xml:space="preserve">| </t>
    </r>
    <r>
      <rPr>
        <b/>
        <sz val="10"/>
        <rFont val="Calibri"/>
        <family val="2"/>
      </rPr>
      <t xml:space="preserve">
State and local authorities</t>
    </r>
  </si>
  <si>
    <r>
      <t xml:space="preserve">istituzioni finanziarie </t>
    </r>
    <r>
      <rPr>
        <b/>
        <sz val="10"/>
        <color theme="0"/>
        <rFont val="Calibri"/>
        <family val="2"/>
      </rPr>
      <t xml:space="preserve">| </t>
    </r>
    <r>
      <rPr>
        <b/>
        <sz val="10"/>
        <rFont val="Calibri"/>
        <family val="2"/>
      </rPr>
      <t xml:space="preserve">
financial institutions</t>
    </r>
  </si>
  <si>
    <r>
      <t xml:space="preserve">misto </t>
    </r>
    <r>
      <rPr>
        <b/>
        <sz val="10"/>
        <color theme="0"/>
        <rFont val="Calibri"/>
        <family val="2"/>
      </rPr>
      <t xml:space="preserve">| </t>
    </r>
    <r>
      <rPr>
        <b/>
        <sz val="10"/>
        <rFont val="Calibri"/>
        <family val="2"/>
      </rPr>
      <t xml:space="preserve">
mixed</t>
    </r>
  </si>
  <si>
    <t>―</t>
  </si>
  <si>
    <t>Caratteristiche dei membri degli organi sociali delle società quotate italiane per UCA - organo di controllo</t>
  </si>
  <si>
    <t>Attributes of corporate boards members of Italian listed companies by UCA - board of statutory auditors</t>
  </si>
  <si>
    <t>Formazione dei membri degli organi sociali delle società quotate italiane - organo di amministrazione</t>
  </si>
  <si>
    <t>Educational background of board members of Italian listed companies - board of directors</t>
  </si>
  <si>
    <r>
      <t xml:space="preserve">numero incarichi considerati
</t>
    </r>
    <r>
      <rPr>
        <i/>
        <sz val="10"/>
        <rFont val="Calibri"/>
        <family val="2"/>
      </rPr>
      <t xml:space="preserve">(per cui sono disponibili le informazioni)
</t>
    </r>
    <r>
      <rPr>
        <b/>
        <i/>
        <sz val="10"/>
        <rFont val="Calibri"/>
        <family val="2"/>
      </rPr>
      <t xml:space="preserve">number of covered offices 
</t>
    </r>
    <r>
      <rPr>
        <i/>
        <sz val="10"/>
        <rFont val="Calibri"/>
        <family val="2"/>
      </rPr>
      <t>(for which information is available)</t>
    </r>
  </si>
  <si>
    <t>amministratori laureati 
directors with degree</t>
  </si>
  <si>
    <t>amministratori laureati economia 
directors with economics degree</t>
  </si>
  <si>
    <t>amministratori laureati giurisprudenza 
directors with law degree</t>
  </si>
  <si>
    <t>amministratori laureati ingegneria 
directors with engineering degree</t>
  </si>
  <si>
    <t>amministratori laureati scienze politiche 
directors with political sciences degree</t>
  </si>
  <si>
    <t>amministratori con più di una laurea 
directors with more than one degree</t>
  </si>
  <si>
    <t>amministratori non laureati 
directors with no degree</t>
  </si>
  <si>
    <t>numero 
number</t>
  </si>
  <si>
    <t>% totale incarichi per genere
% total offices per gender</t>
  </si>
  <si>
    <r>
      <t xml:space="preserve">totale </t>
    </r>
    <r>
      <rPr>
        <b/>
        <i/>
        <sz val="10"/>
        <color theme="0"/>
        <rFont val="Calibri"/>
        <family val="2"/>
      </rPr>
      <t xml:space="preserve">| </t>
    </r>
    <r>
      <rPr>
        <b/>
        <i/>
        <sz val="10"/>
        <rFont val="Calibri"/>
        <family val="2"/>
      </rPr>
      <t xml:space="preserve">
total</t>
    </r>
  </si>
  <si>
    <r>
      <t xml:space="preserve">donne </t>
    </r>
    <r>
      <rPr>
        <b/>
        <sz val="10"/>
        <color theme="0"/>
        <rFont val="Calibri"/>
        <family val="2"/>
      </rPr>
      <t xml:space="preserve">| </t>
    </r>
    <r>
      <rPr>
        <b/>
        <sz val="10"/>
        <rFont val="Calibri"/>
        <family val="2"/>
      </rPr>
      <t xml:space="preserve">
female</t>
    </r>
  </si>
  <si>
    <r>
      <t xml:space="preserve">uomini </t>
    </r>
    <r>
      <rPr>
        <b/>
        <sz val="10"/>
        <color theme="0"/>
        <rFont val="Calibri"/>
        <family val="2"/>
      </rPr>
      <t xml:space="preserve">| </t>
    </r>
    <r>
      <rPr>
        <b/>
        <sz val="10"/>
        <rFont val="Calibri"/>
        <family val="2"/>
      </rPr>
      <t xml:space="preserve">
male</t>
    </r>
  </si>
  <si>
    <r>
      <t>donne</t>
    </r>
    <r>
      <rPr>
        <b/>
        <sz val="10"/>
        <color theme="0"/>
        <rFont val="Calibri"/>
        <family val="2"/>
      </rPr>
      <t xml:space="preserve"> | </t>
    </r>
    <r>
      <rPr>
        <b/>
        <sz val="10"/>
        <rFont val="Calibri"/>
        <family val="2"/>
      </rPr>
      <t xml:space="preserve">
female</t>
    </r>
  </si>
  <si>
    <t>Formazione dei membri degli organi sociali delle società quotate italiane - organo di controllo</t>
  </si>
  <si>
    <t>Educational background of board members of Italian listed companies - board of statutory auditors</t>
  </si>
  <si>
    <t>membri laureati 
auditors with degree</t>
  </si>
  <si>
    <t>membri laureati giurisprudenza 
auditors with law degree</t>
  </si>
  <si>
    <t>membri laureati ingegneria 
auditors with engineering degree</t>
  </si>
  <si>
    <t>membri con più di una laurea 
auditors with more than one degree</t>
  </si>
  <si>
    <t>membri non laureati 
auditors with no degree</t>
  </si>
  <si>
    <t>Caratteristiche dei membri degli organi sociali delle società quotate italiane per genere - organo di amministrazione</t>
  </si>
  <si>
    <t>Attributes of corporate boards members of Italian listed companies by gender - board of directors</t>
  </si>
  <si>
    <r>
      <t xml:space="preserve">numero incarichi considerati 
</t>
    </r>
    <r>
      <rPr>
        <i/>
        <sz val="9"/>
        <rFont val="Calibri"/>
        <family val="2"/>
      </rPr>
      <t>(incluso in soc. monistiche e dualistiche)</t>
    </r>
    <r>
      <rPr>
        <b/>
        <i/>
        <sz val="9"/>
        <rFont val="Calibri"/>
        <family val="2"/>
      </rPr>
      <t xml:space="preserve">
</t>
    </r>
    <r>
      <rPr>
        <b/>
        <i/>
        <sz val="10"/>
        <rFont val="Calibri"/>
        <family val="2"/>
      </rPr>
      <t xml:space="preserve">number of covered offices 
</t>
    </r>
    <r>
      <rPr>
        <i/>
        <sz val="9"/>
        <rFont val="Calibri"/>
        <family val="2"/>
      </rPr>
      <t>(including in one-tier and two-tier firms)</t>
    </r>
  </si>
  <si>
    <t>stranieri 
foreigners
(%)</t>
  </si>
  <si>
    <t>amministratori family 
family directors
(%)</t>
  </si>
  <si>
    <t>laureati 
graduates
(%)</t>
  </si>
  <si>
    <t>accademici 
academics
(%)</t>
  </si>
  <si>
    <t>amministratori di minoranza 
minority directors
(%)</t>
  </si>
  <si>
    <t>amministratori indipendenti 
independent directors
(%)</t>
  </si>
  <si>
    <t>membri di comitato 
members of a committee
(%)</t>
  </si>
  <si>
    <t>Caratteristiche dei membri degli organi sociali delle società quotate italiane per genere - organo di controllo</t>
  </si>
  <si>
    <t>Attributes of corporate boards members of Italian listed companies by gender - board of statutory auditors</t>
  </si>
  <si>
    <t>membri di minoranza 
minority auditors
(%)</t>
  </si>
  <si>
    <t>membri indipendenti da CGC
independent auditors by CGC
(%)</t>
  </si>
  <si>
    <t xml:space="preserve">membri supplenti
alternate auditors
</t>
  </si>
  <si>
    <t>membri supplenti di minoranza
minority alternate auditors
(%)</t>
  </si>
  <si>
    <t>membri supplenti indipendenti da CGC
independent alternate auditors by CGC
(%)</t>
  </si>
  <si>
    <t>Tab. 2.15</t>
  </si>
  <si>
    <t>Amministratori delle società quotate italiane per genere e relazione con l’azionista di controllo</t>
  </si>
  <si>
    <t>Directors of Italian listed companies by gender and relationship with the controlling shareholder</t>
  </si>
  <si>
    <t xml:space="preserve">numero incarichi considerati 
number of covered offices </t>
  </si>
  <si>
    <t>amministratori family
family directors</t>
  </si>
  <si>
    <t>amministratori non-family
non-family directors</t>
  </si>
  <si>
    <t>family</t>
  </si>
  <si>
    <t>non-family</t>
  </si>
  <si>
    <t>Tab. 2.16</t>
  </si>
  <si>
    <t>Competenze  in materia di sostenibilità e digitalie degli amministratori delle società quotate italiane</t>
  </si>
  <si>
    <t>Sustainability and digital skills of directors of Italian listed companies</t>
  </si>
  <si>
    <r>
      <t xml:space="preserve">numero società considerate
</t>
    </r>
    <r>
      <rPr>
        <i/>
        <sz val="10"/>
        <rFont val="Calibri"/>
        <family val="2"/>
      </rPr>
      <t xml:space="preserve">(medie e grandi dimensioni)
</t>
    </r>
    <r>
      <rPr>
        <b/>
        <i/>
        <sz val="10"/>
        <rFont val="Calibri"/>
        <family val="2"/>
      </rPr>
      <t xml:space="preserve">number of covered companies
</t>
    </r>
    <r>
      <rPr>
        <i/>
        <sz val="10"/>
        <rFont val="Calibri"/>
        <family val="2"/>
      </rPr>
      <t>(medium and large-sized)</t>
    </r>
  </si>
  <si>
    <t>numero incarichi
number of offices</t>
  </si>
  <si>
    <t>amministratori con competenze in materia di sostenibilità
directors with skills on ESG issues</t>
  </si>
  <si>
    <t>amministratori con competenze nel comitato sostenibilità
directors with skills in sustainability committee</t>
  </si>
  <si>
    <t>amministratori con competenze digitali
directors with skills on digital issues</t>
  </si>
  <si>
    <t>amministratori con competenze in materia di sostenibilità e digitali
directors with skils on ESG and digital issues</t>
  </si>
  <si>
    <t>% totale membri comitato per genere
% members of committee by gender</t>
  </si>
  <si>
    <r>
      <t xml:space="preserve">totale società medio-grandi </t>
    </r>
    <r>
      <rPr>
        <b/>
        <i/>
        <sz val="10"/>
        <color theme="0"/>
        <rFont val="Calibri"/>
        <family val="2"/>
      </rPr>
      <t xml:space="preserve">| </t>
    </r>
    <r>
      <rPr>
        <b/>
        <i/>
        <sz val="10"/>
        <rFont val="Calibri"/>
        <family val="2"/>
      </rPr>
      <t xml:space="preserve">
total medium-large firms</t>
    </r>
  </si>
  <si>
    <r>
      <t xml:space="preserve">totale società medio-grandi </t>
    </r>
    <r>
      <rPr>
        <b/>
        <sz val="10"/>
        <color theme="0"/>
        <rFont val="Calibri"/>
        <family val="2"/>
      </rPr>
      <t xml:space="preserve">| </t>
    </r>
    <r>
      <rPr>
        <b/>
        <sz val="10"/>
        <rFont val="Calibri"/>
        <family val="2"/>
      </rPr>
      <t xml:space="preserve">
total medium-large firms</t>
    </r>
  </si>
  <si>
    <t>Tab. 2.17</t>
  </si>
  <si>
    <t>Caratteristiche degli amministratori con competenze di sostenibilità e digitali</t>
  </si>
  <si>
    <t>Attribute of corporate boards members with sustainability and digital skills</t>
  </si>
  <si>
    <t xml:space="preserve">membri con competenze
directors with skills </t>
  </si>
  <si>
    <t>donne
women
(%)</t>
  </si>
  <si>
    <t xml:space="preserve">età media
average age
</t>
  </si>
  <si>
    <t>stranieri
foreigners
(%)</t>
  </si>
  <si>
    <t>amministratori family
family directors
(%)</t>
  </si>
  <si>
    <t>laureati
graduates
(%)</t>
  </si>
  <si>
    <t>di cui: con titolo post-lauream
of which: postgraduates
                   (%)</t>
  </si>
  <si>
    <t>consulenti/professionisti
consultants/professionals
(%)</t>
  </si>
  <si>
    <t>accademici
academics
(%)</t>
  </si>
  <si>
    <t xml:space="preserve">partecipazione media alle riunioni
average meetings attendance
</t>
  </si>
  <si>
    <r>
      <t>competenze di sostenibilità</t>
    </r>
    <r>
      <rPr>
        <b/>
        <sz val="10"/>
        <color theme="0"/>
        <rFont val="Calibri"/>
        <family val="2"/>
      </rPr>
      <t xml:space="preserve"> | </t>
    </r>
    <r>
      <rPr>
        <b/>
        <sz val="10"/>
        <rFont val="Calibri"/>
        <family val="2"/>
      </rPr>
      <t xml:space="preserve">
ESG issues skills</t>
    </r>
  </si>
  <si>
    <r>
      <t>competenze di sostenibilità</t>
    </r>
    <r>
      <rPr>
        <b/>
        <i/>
        <sz val="10"/>
        <color theme="0"/>
        <rFont val="Calibri"/>
        <family val="2"/>
      </rPr>
      <t xml:space="preserve"> | </t>
    </r>
    <r>
      <rPr>
        <b/>
        <i/>
        <sz val="10"/>
        <rFont val="Calibri"/>
        <family val="2"/>
      </rPr>
      <t xml:space="preserve">
ESG issues skills</t>
    </r>
  </si>
  <si>
    <r>
      <t xml:space="preserve">competenze digitali </t>
    </r>
    <r>
      <rPr>
        <b/>
        <sz val="10"/>
        <color theme="0"/>
        <rFont val="Calibri"/>
        <family val="2"/>
      </rPr>
      <t>|</t>
    </r>
    <r>
      <rPr>
        <b/>
        <sz val="10"/>
        <rFont val="Calibri"/>
        <family val="2"/>
      </rPr>
      <t xml:space="preserve"> 
digital skills</t>
    </r>
  </si>
  <si>
    <r>
      <t xml:space="preserve">competenze digitali </t>
    </r>
    <r>
      <rPr>
        <b/>
        <i/>
        <sz val="10"/>
        <color theme="0"/>
        <rFont val="Calibri"/>
        <family val="2"/>
      </rPr>
      <t>|</t>
    </r>
    <r>
      <rPr>
        <b/>
        <i/>
        <sz val="10"/>
        <rFont val="Calibri"/>
        <family val="2"/>
      </rPr>
      <t xml:space="preserve"> 
digital skills</t>
    </r>
  </si>
  <si>
    <r>
      <t xml:space="preserve">competenze ESG e digitali </t>
    </r>
    <r>
      <rPr>
        <b/>
        <sz val="10"/>
        <color theme="0"/>
        <rFont val="Calibri"/>
        <family val="2"/>
      </rPr>
      <t xml:space="preserve">| </t>
    </r>
    <r>
      <rPr>
        <b/>
        <sz val="10"/>
        <rFont val="Calibri"/>
        <family val="2"/>
      </rPr>
      <t xml:space="preserve">
ESG and digital skills</t>
    </r>
  </si>
  <si>
    <r>
      <t xml:space="preserve">competenze ESG e digitali </t>
    </r>
    <r>
      <rPr>
        <b/>
        <i/>
        <sz val="10"/>
        <color theme="0"/>
        <rFont val="Calibri"/>
        <family val="2"/>
      </rPr>
      <t xml:space="preserve">| </t>
    </r>
    <r>
      <rPr>
        <b/>
        <i/>
        <sz val="10"/>
        <rFont val="Calibri"/>
        <family val="2"/>
      </rPr>
      <t xml:space="preserve">
ESG and digital skills</t>
    </r>
  </si>
  <si>
    <t>Tab. 2.18</t>
  </si>
  <si>
    <t>Competenze  in materia di sostenibilità e digitalie nei consigli di amministrazione delle società quotate italiane</t>
  </si>
  <si>
    <t>Sustainability and digital skills on boards of directors of Italian listed companies</t>
  </si>
  <si>
    <r>
      <t xml:space="preserve"> numero società considerate
</t>
    </r>
    <r>
      <rPr>
        <sz val="10"/>
        <rFont val="Calibri"/>
        <family val="2"/>
      </rPr>
      <t xml:space="preserve">(medie e piccole dimensioni)
</t>
    </r>
    <r>
      <rPr>
        <b/>
        <sz val="10"/>
        <rFont val="Calibri"/>
        <family val="2"/>
      </rPr>
      <t xml:space="preserve">number of covered companies
</t>
    </r>
    <r>
      <rPr>
        <sz val="10"/>
        <rFont val="Calibri"/>
        <family val="2"/>
      </rPr>
      <t>(medium and large-sized)</t>
    </r>
  </si>
  <si>
    <t>società con almeno un amministratore con competenze di sostenibilità
companies with at least a director with ESG issues</t>
  </si>
  <si>
    <t>società con almeno un amministratore con competenze digitali
companies with at least a director with digital issues</t>
  </si>
  <si>
    <t>società con almeno un amministratore con competenze ESG e digitali
companies with at least a director with ESG and digital issues</t>
  </si>
  <si>
    <t>% totale per categoria
% total by group</t>
  </si>
  <si>
    <t>% capitalizzazione totale 
% total market cap</t>
  </si>
  <si>
    <r>
      <t xml:space="preserve">indice di mercato </t>
    </r>
    <r>
      <rPr>
        <b/>
        <sz val="10"/>
        <color theme="0"/>
        <rFont val="Calibri"/>
        <family val="2"/>
      </rPr>
      <t xml:space="preserve">| </t>
    </r>
    <r>
      <rPr>
        <b/>
        <sz val="10"/>
        <rFont val="Calibri"/>
        <family val="2"/>
      </rPr>
      <t xml:space="preserve">
market index</t>
    </r>
  </si>
  <si>
    <r>
      <t xml:space="preserve">settore di attività </t>
    </r>
    <r>
      <rPr>
        <b/>
        <sz val="10"/>
        <color theme="0"/>
        <rFont val="Calibri"/>
        <family val="2"/>
      </rPr>
      <t xml:space="preserve">| </t>
    </r>
    <r>
      <rPr>
        <b/>
        <sz val="10"/>
        <rFont val="Calibri"/>
        <family val="2"/>
      </rPr>
      <t xml:space="preserve">
industry</t>
    </r>
  </si>
  <si>
    <t>UCA</t>
  </si>
  <si>
    <r>
      <t xml:space="preserve">società medio-grandi </t>
    </r>
    <r>
      <rPr>
        <b/>
        <i/>
        <sz val="10"/>
        <color theme="0"/>
        <rFont val="Calibri"/>
        <family val="2"/>
      </rPr>
      <t xml:space="preserve">| </t>
    </r>
    <r>
      <rPr>
        <b/>
        <i/>
        <sz val="10"/>
        <rFont val="Calibri"/>
        <family val="2"/>
      </rPr>
      <t xml:space="preserve">
medium-large firms</t>
    </r>
  </si>
  <si>
    <t>Comitati endoconsiliari nelle società quotate italiane</t>
  </si>
  <si>
    <t xml:space="preserve">Board committees in Italian listed companies </t>
  </si>
  <si>
    <t>remunerazione
remuneration</t>
  </si>
  <si>
    <t xml:space="preserve">nomine
nomination </t>
  </si>
  <si>
    <t xml:space="preserve">controllo e rischi 
control and risk </t>
  </si>
  <si>
    <t>sostenibilità 
sustainability</t>
  </si>
  <si>
    <t>di cui: società che affidano più 
funzioni a un unico comitato 
of which: companies which assign 
multiple tasks to a single committee</t>
  </si>
  <si>
    <t>numero società 
no. of companies</t>
  </si>
  <si>
    <t>….</t>
  </si>
  <si>
    <t>Comitati endoconsiliari nelle società quotate italiane - caratteristiche dei membri</t>
  </si>
  <si>
    <t>Board committees in Italian listed companies - members attribute</t>
  </si>
  <si>
    <t xml:space="preserve">numero medio componenti
avg number of members
</t>
  </si>
  <si>
    <t>presidenti board
board chairman
(%)</t>
  </si>
  <si>
    <t>amministratori indipendenti
independent directors
(%)</t>
  </si>
  <si>
    <t>di cui: con titolo post-lauream
of which: postgraduates
(%)</t>
  </si>
  <si>
    <r>
      <t xml:space="preserve">remunerazione </t>
    </r>
    <r>
      <rPr>
        <b/>
        <sz val="10"/>
        <color theme="0"/>
        <rFont val="Calibri"/>
        <family val="2"/>
      </rPr>
      <t xml:space="preserve">| </t>
    </r>
    <r>
      <rPr>
        <b/>
        <sz val="10"/>
        <rFont val="Calibri"/>
        <family val="2"/>
      </rPr>
      <t xml:space="preserve">
remuneration</t>
    </r>
  </si>
  <si>
    <r>
      <t xml:space="preserve">nomine </t>
    </r>
    <r>
      <rPr>
        <b/>
        <sz val="10"/>
        <color theme="0"/>
        <rFont val="Calibri"/>
        <family val="2"/>
      </rPr>
      <t xml:space="preserve">| </t>
    </r>
    <r>
      <rPr>
        <b/>
        <sz val="10"/>
        <rFont val="Calibri"/>
        <family val="2"/>
      </rPr>
      <t xml:space="preserve">
nomination </t>
    </r>
  </si>
  <si>
    <r>
      <t xml:space="preserve">controllo e rischi </t>
    </r>
    <r>
      <rPr>
        <b/>
        <sz val="10"/>
        <color theme="0"/>
        <rFont val="Calibri"/>
        <family val="2"/>
      </rPr>
      <t xml:space="preserve">| </t>
    </r>
    <r>
      <rPr>
        <b/>
        <sz val="10"/>
        <rFont val="Calibri"/>
        <family val="2"/>
      </rPr>
      <t xml:space="preserve">
control and risk </t>
    </r>
  </si>
  <si>
    <r>
      <t xml:space="preserve">sostenibilità </t>
    </r>
    <r>
      <rPr>
        <b/>
        <sz val="10"/>
        <color theme="0"/>
        <rFont val="Calibri"/>
        <family val="2"/>
      </rPr>
      <t xml:space="preserve">| </t>
    </r>
    <r>
      <rPr>
        <b/>
        <sz val="10"/>
        <rFont val="Calibri"/>
        <family val="2"/>
      </rPr>
      <t xml:space="preserve">
sustainability</t>
    </r>
  </si>
  <si>
    <r>
      <t xml:space="preserve">tutti i comitati </t>
    </r>
    <r>
      <rPr>
        <b/>
        <i/>
        <sz val="10"/>
        <color theme="0"/>
        <rFont val="Calibri"/>
        <family val="2"/>
      </rPr>
      <t xml:space="preserve">| </t>
    </r>
    <r>
      <rPr>
        <b/>
        <i/>
        <sz val="10"/>
        <rFont val="Calibri"/>
        <family val="2"/>
      </rPr>
      <t xml:space="preserve">
all committees</t>
    </r>
  </si>
  <si>
    <t>Tab. 2.20</t>
  </si>
  <si>
    <t>Comitato remunerazione nelle società quotate italiane</t>
  </si>
  <si>
    <t>Remuneration committee in Italian listed companies</t>
  </si>
  <si>
    <t>SOCIETÀ CON COMITATO 
COMPANIES WITH COMMITTEE</t>
  </si>
  <si>
    <t xml:space="preserve">COMPONENTI DEL COMITATO
MEMBERS OF COMMITTEE </t>
  </si>
  <si>
    <t>% totale categoria
% total group</t>
  </si>
  <si>
    <t>numero medio componenti
average number of members</t>
  </si>
  <si>
    <t>numero medio di riunioni
average number of meetings</t>
  </si>
  <si>
    <t>Tab. 2.21</t>
  </si>
  <si>
    <t>Comitato nomine nelle società quotate italiane</t>
  </si>
  <si>
    <t>Nomination committee in Italian listed companies</t>
  </si>
  <si>
    <t>Tab. 2.22</t>
  </si>
  <si>
    <t xml:space="preserve">Comitato controllo e rischi nelle società quotate italiane </t>
  </si>
  <si>
    <t>Control and risk committee in Italian listed companies</t>
  </si>
  <si>
    <t>Tab. 2.23</t>
  </si>
  <si>
    <t>Comitato sostenibiltà nelle società quotate italiane</t>
  </si>
  <si>
    <t>Sustainability committee in Italian listed companies</t>
  </si>
  <si>
    <t>Tab. 2.24</t>
  </si>
  <si>
    <t>Comitato sostenibiltà nelle società quotate italiane per settore di attività</t>
  </si>
  <si>
    <t xml:space="preserve">Sustainability committee in Italian listed companies by industry </t>
  </si>
  <si>
    <t>peso medio sul board
avg weight on board 
(%)</t>
  </si>
  <si>
    <r>
      <t xml:space="preserve">banche </t>
    </r>
    <r>
      <rPr>
        <b/>
        <sz val="10"/>
        <color theme="0"/>
        <rFont val="Calibri"/>
        <family val="2"/>
      </rPr>
      <t xml:space="preserve">| </t>
    </r>
    <r>
      <rPr>
        <b/>
        <sz val="10"/>
        <rFont val="Calibri"/>
        <family val="2"/>
      </rPr>
      <t xml:space="preserve">
banks</t>
    </r>
  </si>
  <si>
    <r>
      <t xml:space="preserve">assicurazioni </t>
    </r>
    <r>
      <rPr>
        <b/>
        <sz val="10"/>
        <color theme="0"/>
        <rFont val="Calibri"/>
        <family val="2"/>
      </rPr>
      <t xml:space="preserve">| </t>
    </r>
    <r>
      <rPr>
        <b/>
        <sz val="10"/>
        <rFont val="Calibri"/>
        <family val="2"/>
      </rPr>
      <t xml:space="preserve">
insurance</t>
    </r>
  </si>
  <si>
    <r>
      <t xml:space="preserve">altro </t>
    </r>
    <r>
      <rPr>
        <b/>
        <sz val="10"/>
        <color theme="0"/>
        <rFont val="Calibri"/>
        <family val="2"/>
      </rPr>
      <t xml:space="preserve">| </t>
    </r>
    <r>
      <rPr>
        <b/>
        <sz val="10"/>
        <rFont val="Calibri"/>
        <family val="2"/>
      </rPr>
      <t xml:space="preserve">
other</t>
    </r>
  </si>
  <si>
    <r>
      <t>finanziario</t>
    </r>
    <r>
      <rPr>
        <b/>
        <i/>
        <sz val="10"/>
        <color theme="0"/>
        <rFont val="Calibri"/>
        <family val="2"/>
        <scheme val="minor"/>
      </rPr>
      <t xml:space="preserve"> | </t>
    </r>
    <r>
      <rPr>
        <b/>
        <i/>
        <sz val="10"/>
        <rFont val="Calibri"/>
        <family val="2"/>
        <scheme val="minor"/>
      </rPr>
      <t xml:space="preserve">
financial</t>
    </r>
  </si>
  <si>
    <r>
      <t xml:space="preserve">beni e servizi </t>
    </r>
    <r>
      <rPr>
        <b/>
        <sz val="10"/>
        <color theme="0"/>
        <rFont val="Calibri"/>
        <family val="2"/>
      </rPr>
      <t xml:space="preserve">| </t>
    </r>
    <r>
      <rPr>
        <b/>
        <sz val="10"/>
        <rFont val="Calibri"/>
        <family val="2"/>
      </rPr>
      <t xml:space="preserve">
goods&amp;services</t>
    </r>
  </si>
  <si>
    <r>
      <t xml:space="preserve">persona e casa </t>
    </r>
    <r>
      <rPr>
        <b/>
        <sz val="10"/>
        <color theme="0"/>
        <rFont val="Calibri"/>
        <family val="2"/>
      </rPr>
      <t xml:space="preserve">| </t>
    </r>
    <r>
      <rPr>
        <b/>
        <sz val="10"/>
        <rFont val="Calibri"/>
        <family val="2"/>
      </rPr>
      <t xml:space="preserve">
personal&amp;house</t>
    </r>
  </si>
  <si>
    <r>
      <t xml:space="preserve">petrolio e gas </t>
    </r>
    <r>
      <rPr>
        <b/>
        <sz val="10"/>
        <color theme="0"/>
        <rFont val="Calibri"/>
        <family val="2"/>
      </rPr>
      <t xml:space="preserve">| </t>
    </r>
    <r>
      <rPr>
        <b/>
        <sz val="10"/>
        <rFont val="Calibri"/>
        <family val="2"/>
      </rPr>
      <t xml:space="preserve">
oil&amp;gas</t>
    </r>
  </si>
  <si>
    <r>
      <t xml:space="preserve">costruzioni </t>
    </r>
    <r>
      <rPr>
        <b/>
        <sz val="10"/>
        <color theme="0"/>
        <rFont val="Calibri"/>
        <family val="2"/>
      </rPr>
      <t xml:space="preserve">| </t>
    </r>
    <r>
      <rPr>
        <b/>
        <sz val="10"/>
        <rFont val="Calibri"/>
        <family val="2"/>
      </rPr>
      <t xml:space="preserve">
construction</t>
    </r>
  </si>
  <si>
    <r>
      <t xml:space="preserve">industriale </t>
    </r>
    <r>
      <rPr>
        <b/>
        <i/>
        <sz val="10"/>
        <color theme="0"/>
        <rFont val="Calibri"/>
        <family val="2"/>
        <scheme val="minor"/>
      </rPr>
      <t xml:space="preserve">| </t>
    </r>
    <r>
      <rPr>
        <b/>
        <i/>
        <sz val="10"/>
        <rFont val="Calibri"/>
        <family val="2"/>
        <scheme val="minor"/>
      </rPr>
      <t xml:space="preserve">
industrial</t>
    </r>
  </si>
  <si>
    <r>
      <t xml:space="preserve">media e telecomunicazioni </t>
    </r>
    <r>
      <rPr>
        <b/>
        <sz val="10"/>
        <color theme="0"/>
        <rFont val="Calibri"/>
        <family val="2"/>
      </rPr>
      <t xml:space="preserve">| </t>
    </r>
    <r>
      <rPr>
        <b/>
        <sz val="10"/>
        <rFont val="Calibri"/>
        <family val="2"/>
      </rPr>
      <t xml:space="preserve">
media&amp;telecommunications</t>
    </r>
  </si>
  <si>
    <r>
      <t xml:space="preserve">servizi pubblici </t>
    </r>
    <r>
      <rPr>
        <b/>
        <sz val="10"/>
        <color theme="0"/>
        <rFont val="Calibri"/>
        <family val="2"/>
      </rPr>
      <t xml:space="preserve">| </t>
    </r>
    <r>
      <rPr>
        <b/>
        <sz val="10"/>
        <rFont val="Calibri"/>
        <family val="2"/>
      </rPr>
      <t xml:space="preserve">
utilities</t>
    </r>
  </si>
  <si>
    <r>
      <t xml:space="preserve">servizi         </t>
    </r>
    <r>
      <rPr>
        <b/>
        <i/>
        <sz val="10"/>
        <color theme="0"/>
        <rFont val="Calibri"/>
        <family val="2"/>
        <scheme val="minor"/>
      </rPr>
      <t>|</t>
    </r>
    <r>
      <rPr>
        <b/>
        <i/>
        <sz val="10"/>
        <rFont val="Calibri"/>
        <family val="2"/>
        <scheme val="minor"/>
      </rPr>
      <t xml:space="preserve"> 
services</t>
    </r>
  </si>
  <si>
    <t>Tab. 2.25</t>
  </si>
  <si>
    <t>Comitato sostenibiltà nelle società quotate italiane per UCA</t>
  </si>
  <si>
    <t>Sustainability committee in Italian listed companies by UCA</t>
  </si>
  <si>
    <t>% totale UCA
% total UCA</t>
  </si>
  <si>
    <t>comitato singolo
single committee</t>
  </si>
  <si>
    <t>comitato accorpato con un altro
multiple tasks committee</t>
  </si>
  <si>
    <t>comitato con delega funzioni
delegated functions</t>
  </si>
  <si>
    <t>Presenza femminile negli organi sociali delle società quotate italiane - organo di amministrazione</t>
  </si>
  <si>
    <t>Female representation on corporate boards of Italian listed companies - board of directors</t>
  </si>
  <si>
    <t xml:space="preserve">donne nei consigli
women on board </t>
  </si>
  <si>
    <t>società diverse-board
diverse-board companies</t>
  </si>
  <si>
    <t>Presenza femminile negli organi sociali delle società quotate italiane - organo di controllo</t>
  </si>
  <si>
    <t>Female representation on corporate boards of Italian listed companies - board of statutory auditors</t>
  </si>
  <si>
    <t>Tab. 2.27</t>
  </si>
  <si>
    <t>Applicazione delle norme sulle quote di genere nei consigli di amministrazione delle società quotate italiane</t>
  </si>
  <si>
    <t>Female representation on boards of directors of Italian listed companies by applicable gender quota rules</t>
  </si>
  <si>
    <t>amministratori donne
female directors</t>
  </si>
  <si>
    <t>% cpitalizzazione 
% market cap</t>
  </si>
  <si>
    <t xml:space="preserve"> numero medio
 average number</t>
  </si>
  <si>
    <t>% peso medio sul board  
% average weight on directors</t>
  </si>
  <si>
    <r>
      <t xml:space="preserve">primo rinnovo </t>
    </r>
    <r>
      <rPr>
        <b/>
        <sz val="10"/>
        <color theme="0"/>
        <rFont val="Calibri"/>
        <family val="2"/>
      </rPr>
      <t xml:space="preserve">| </t>
    </r>
    <r>
      <rPr>
        <b/>
        <sz val="10"/>
        <rFont val="Calibri"/>
        <family val="2"/>
      </rPr>
      <t xml:space="preserve">
first term 
(L. 120/2011)</t>
    </r>
  </si>
  <si>
    <r>
      <t xml:space="preserve">secondo rinnovo </t>
    </r>
    <r>
      <rPr>
        <b/>
        <sz val="10"/>
        <color theme="0"/>
        <rFont val="Calibri"/>
        <family val="2"/>
      </rPr>
      <t>|</t>
    </r>
    <r>
      <rPr>
        <b/>
        <sz val="10"/>
        <rFont val="Calibri"/>
        <family val="2"/>
      </rPr>
      <t xml:space="preserve"> 
second term 
(L. 120/2011)</t>
    </r>
  </si>
  <si>
    <r>
      <t xml:space="preserve">non applicabile </t>
    </r>
    <r>
      <rPr>
        <b/>
        <sz val="10"/>
        <color theme="0"/>
        <rFont val="Calibri"/>
        <family val="2"/>
      </rPr>
      <t xml:space="preserve">| </t>
    </r>
    <r>
      <rPr>
        <b/>
        <sz val="10"/>
        <rFont val="Calibri"/>
        <family val="2"/>
      </rPr>
      <t xml:space="preserve">
not applicable</t>
    </r>
  </si>
  <si>
    <r>
      <t xml:space="preserve">terzo rinnovo </t>
    </r>
    <r>
      <rPr>
        <b/>
        <sz val="10"/>
        <color theme="0"/>
        <rFont val="Calibri"/>
        <family val="2"/>
      </rPr>
      <t xml:space="preserve">| </t>
    </r>
    <r>
      <rPr>
        <b/>
        <sz val="10"/>
        <rFont val="Calibri"/>
        <family val="2"/>
      </rPr>
      <t xml:space="preserve">
third term 
(L. 120/2011)</t>
    </r>
  </si>
  <si>
    <t>primo rinnovo | 
first term 
(L. 160/2019)</t>
  </si>
  <si>
    <t>2/5 quota 
(L. 160/2019)</t>
  </si>
  <si>
    <t>1/3 quota 
(L. 120/2011)</t>
  </si>
  <si>
    <t>1/5 quota 
(L. 120/2011 - L. 160/2019)</t>
  </si>
  <si>
    <t>Tab. 2.28</t>
  </si>
  <si>
    <t>Presenza femminile nei consigli di amministrazione delle società quotate italiane per indice di mercato</t>
  </si>
  <si>
    <t>Female representation on boards of directors of Italian listed companies by market index</t>
  </si>
  <si>
    <t>società diverse-board 
diverse-board companies</t>
  </si>
  <si>
    <t>numero medio amministratori donne 
average number of female directors</t>
  </si>
  <si>
    <t>peso medio amministratori donne sul board (%)
avg weight female directors on board (%)</t>
  </si>
  <si>
    <t>tutte le società 
all companies</t>
  </si>
  <si>
    <t>Tab. 2.29</t>
  </si>
  <si>
    <t>Presenza femminile nei consigli di amministrazione delle società quotate italiane per settore di attività</t>
  </si>
  <si>
    <t>Female representation on boards of directors of Italian listed companies by industry</t>
  </si>
  <si>
    <t>3.5b</t>
  </si>
  <si>
    <t>Tab. 2.30</t>
  </si>
  <si>
    <t>Ruoli delle donne nei consigli di amministrazione delle società quotate italiane</t>
  </si>
  <si>
    <t>Positions held by female directors in Italian listed companies</t>
  </si>
  <si>
    <t>numero incarichi
number of directorships</t>
  </si>
  <si>
    <t>% totale incarichi femminili
% total female directorships</t>
  </si>
  <si>
    <r>
      <t xml:space="preserve">amministratore delegato </t>
    </r>
    <r>
      <rPr>
        <b/>
        <sz val="10"/>
        <color theme="0"/>
        <rFont val="Calibri"/>
        <family val="2"/>
      </rPr>
      <t xml:space="preserve">| </t>
    </r>
    <r>
      <rPr>
        <b/>
        <sz val="10"/>
        <rFont val="Calibri"/>
        <family val="2"/>
      </rPr>
      <t xml:space="preserve">
chief executive officer</t>
    </r>
  </si>
  <si>
    <r>
      <t xml:space="preserve">presidente/presidente onorario </t>
    </r>
    <r>
      <rPr>
        <b/>
        <sz val="10"/>
        <color theme="0"/>
        <rFont val="Calibri"/>
        <family val="2"/>
      </rPr>
      <t xml:space="preserve">| </t>
    </r>
    <r>
      <rPr>
        <b/>
        <sz val="10"/>
        <rFont val="Calibri"/>
        <family val="2"/>
      </rPr>
      <t xml:space="preserve">
chairman/honorary chairman</t>
    </r>
  </si>
  <si>
    <r>
      <t xml:space="preserve">amministratore indipendente (da TUF e/o CGC) </t>
    </r>
    <r>
      <rPr>
        <b/>
        <sz val="10"/>
        <color theme="0"/>
        <rFont val="Calibri"/>
        <family val="2"/>
      </rPr>
      <t xml:space="preserve">| </t>
    </r>
    <r>
      <rPr>
        <b/>
        <sz val="10"/>
        <rFont val="Calibri"/>
        <family val="2"/>
      </rPr>
      <t xml:space="preserve">
independent director (by TUF and/or CGC)</t>
    </r>
  </si>
  <si>
    <r>
      <t xml:space="preserve">amministratore di minoranza </t>
    </r>
    <r>
      <rPr>
        <b/>
        <sz val="10"/>
        <color theme="0"/>
        <rFont val="Calibri"/>
        <family val="2"/>
      </rPr>
      <t xml:space="preserve">| </t>
    </r>
    <r>
      <rPr>
        <b/>
        <sz val="10"/>
        <rFont val="Calibri"/>
        <family val="2"/>
      </rPr>
      <t xml:space="preserve">
minority director</t>
    </r>
  </si>
  <si>
    <t>Tab. 2.31</t>
  </si>
  <si>
    <t>Donne interlockers nei consigli di amministrazione delle società quotate italiane</t>
  </si>
  <si>
    <t xml:space="preserve">Female interlocking on corporate boards of Italian listed companies </t>
  </si>
  <si>
    <t>numero complessivo
overall number</t>
  </si>
  <si>
    <t>% totale incarichi per genere
% total directorships per gender</t>
  </si>
  <si>
    <t>numero medio di incarichi
avg number of directorships</t>
  </si>
  <si>
    <r>
      <t xml:space="preserve">donne interlockers </t>
    </r>
    <r>
      <rPr>
        <b/>
        <sz val="10"/>
        <color theme="0"/>
        <rFont val="Calibri"/>
        <family val="2"/>
      </rPr>
      <t xml:space="preserve">| </t>
    </r>
    <r>
      <rPr>
        <b/>
        <sz val="10"/>
        <rFont val="Calibri"/>
        <family val="2"/>
      </rPr>
      <t xml:space="preserve">
female interlockers</t>
    </r>
  </si>
  <si>
    <r>
      <t xml:space="preserve">totale amministratori interlockers </t>
    </r>
    <r>
      <rPr>
        <b/>
        <i/>
        <sz val="10"/>
        <color theme="0"/>
        <rFont val="Calibri"/>
        <family val="2"/>
      </rPr>
      <t xml:space="preserve">| </t>
    </r>
    <r>
      <rPr>
        <b/>
        <i/>
        <sz val="10"/>
        <rFont val="Calibri"/>
        <family val="2"/>
      </rPr>
      <t xml:space="preserve">
total interlockers</t>
    </r>
  </si>
  <si>
    <t>TUF/CGC</t>
  </si>
  <si>
    <t>peso medio sul board
avg weight on board
(%)</t>
  </si>
  <si>
    <t xml:space="preserve">piani di successione 
succession plan
</t>
  </si>
  <si>
    <t>Tab. 2.6 a</t>
  </si>
  <si>
    <t>Tab. 2.6 b</t>
  </si>
  <si>
    <t>Tab. 2.10 a</t>
  </si>
  <si>
    <t>Tab. 2.10 b</t>
  </si>
  <si>
    <t>Tab. 2.11 a</t>
  </si>
  <si>
    <t>Tab. 2.11 b</t>
  </si>
  <si>
    <t>Tab. 2.12 a</t>
  </si>
  <si>
    <t>Tab. 2.12 b</t>
  </si>
  <si>
    <t>Tab. 2.13 a</t>
  </si>
  <si>
    <t>Tab. 2.13 b</t>
  </si>
  <si>
    <t>Tab. 2.14 a</t>
  </si>
  <si>
    <t>Tab. 2.14 b</t>
  </si>
  <si>
    <t>Tab. 2.19 a</t>
  </si>
  <si>
    <t>Tab. 2.19 b</t>
  </si>
  <si>
    <t>Tab. 2.26 a</t>
  </si>
  <si>
    <t>Tab. 2.26 b</t>
  </si>
  <si>
    <t>o r g a n i   s o c i a l i             |            c o r p o r a t e   b o a r d s</t>
  </si>
  <si>
    <t>ASSETTI PROPRIETARI</t>
  </si>
  <si>
    <t>OWNERSHIP AND CONTROL STRUCTURE</t>
  </si>
  <si>
    <t>assetti proprietari     |    ownership and control structure</t>
  </si>
  <si>
    <t>ORGANI SOCIALI</t>
  </si>
  <si>
    <t>CORPORATE BOARDS</t>
  </si>
  <si>
    <t>Tab 3.1</t>
  </si>
  <si>
    <t>Partecipazione alle assemblee delle maggiori società quotate italiane</t>
  </si>
  <si>
    <t>Attendance at the AGMs of the largest Italian listed companies</t>
  </si>
  <si>
    <t>numero partecipanti
- totale</t>
  </si>
  <si>
    <r>
      <rPr>
        <b/>
        <sz val="10"/>
        <rFont val="Calibri"/>
        <family val="2"/>
        <scheme val="minor"/>
      </rPr>
      <t xml:space="preserve">numero partecipanti
</t>
    </r>
    <r>
      <rPr>
        <sz val="10"/>
        <rFont val="Calibri"/>
        <family val="2"/>
        <scheme val="minor"/>
      </rPr>
      <t xml:space="preserve">- investitori istituzionali </t>
    </r>
  </si>
  <si>
    <t>quota capitale in assemblea (%) 
- totale</t>
  </si>
  <si>
    <r>
      <rPr>
        <b/>
        <sz val="10"/>
        <rFont val="Calibri"/>
        <family val="2"/>
        <scheme val="minor"/>
      </rPr>
      <t xml:space="preserve">quota capitale in assemblea (%) 
</t>
    </r>
    <r>
      <rPr>
        <sz val="10"/>
        <rFont val="Calibri"/>
        <family val="2"/>
        <scheme val="minor"/>
      </rPr>
      <t>- investitori istituzionali</t>
    </r>
  </si>
  <si>
    <r>
      <rPr>
        <b/>
        <sz val="10"/>
        <rFont val="Calibri"/>
        <family val="2"/>
        <scheme val="minor"/>
      </rPr>
      <t>quota capitale in assemblea (%)</t>
    </r>
    <r>
      <rPr>
        <sz val="10"/>
        <rFont val="Calibri"/>
        <family val="2"/>
        <scheme val="minor"/>
      </rPr>
      <t xml:space="preserve">
- investitori istituzionali italiani</t>
    </r>
  </si>
  <si>
    <r>
      <rPr>
        <b/>
        <sz val="10"/>
        <rFont val="Calibri"/>
        <family val="2"/>
        <scheme val="minor"/>
      </rPr>
      <t xml:space="preserve">quota capitale in assemblea (%) </t>
    </r>
    <r>
      <rPr>
        <sz val="10"/>
        <rFont val="Calibri"/>
        <family val="2"/>
        <scheme val="minor"/>
      </rPr>
      <t xml:space="preserve">
- investitori istituzionali esteri</t>
    </r>
  </si>
  <si>
    <t>number of participants 
- total</t>
  </si>
  <si>
    <r>
      <rPr>
        <b/>
        <sz val="10"/>
        <rFont val="Calibri"/>
        <family val="2"/>
        <scheme val="minor"/>
      </rPr>
      <t xml:space="preserve">number of participants 
</t>
    </r>
    <r>
      <rPr>
        <sz val="10"/>
        <rFont val="Calibri"/>
        <family val="2"/>
        <scheme val="minor"/>
      </rPr>
      <t>- institutional investors</t>
    </r>
  </si>
  <si>
    <t>share of capital at the AGM (%)
- total</t>
  </si>
  <si>
    <r>
      <rPr>
        <b/>
        <sz val="10"/>
        <rFont val="Calibri"/>
        <family val="2"/>
        <scheme val="minor"/>
      </rPr>
      <t>share of capital at the AGM (%)</t>
    </r>
    <r>
      <rPr>
        <sz val="10"/>
        <rFont val="Calibri"/>
        <family val="2"/>
        <scheme val="minor"/>
      </rPr>
      <t xml:space="preserve">
- institutional investors</t>
    </r>
  </si>
  <si>
    <r>
      <rPr>
        <b/>
        <sz val="10"/>
        <rFont val="Calibri"/>
        <family val="2"/>
        <scheme val="minor"/>
      </rPr>
      <t>share of capital at the AGM (%)</t>
    </r>
    <r>
      <rPr>
        <sz val="10"/>
        <rFont val="Calibri"/>
        <family val="2"/>
        <scheme val="minor"/>
      </rPr>
      <t xml:space="preserve">
- Italian institutional investors</t>
    </r>
  </si>
  <si>
    <r>
      <rPr>
        <b/>
        <sz val="10"/>
        <rFont val="Calibri"/>
        <family val="2"/>
        <scheme val="minor"/>
      </rPr>
      <t xml:space="preserve">share of capital at the AGM (%)
</t>
    </r>
    <r>
      <rPr>
        <sz val="10"/>
        <rFont val="Calibri"/>
        <family val="2"/>
        <scheme val="minor"/>
      </rPr>
      <t>- foreign institutional investors</t>
    </r>
  </si>
  <si>
    <r>
      <t xml:space="preserve">media </t>
    </r>
    <r>
      <rPr>
        <b/>
        <sz val="10"/>
        <color theme="0"/>
        <rFont val="Calibri"/>
        <family val="2"/>
        <scheme val="minor"/>
      </rPr>
      <t xml:space="preserve">| </t>
    </r>
    <r>
      <rPr>
        <b/>
        <sz val="10"/>
        <rFont val="Calibri"/>
        <family val="2"/>
        <scheme val="minor"/>
      </rPr>
      <t xml:space="preserve">
mean</t>
    </r>
  </si>
  <si>
    <r>
      <t xml:space="preserve">minimo </t>
    </r>
    <r>
      <rPr>
        <b/>
        <sz val="10"/>
        <color theme="0"/>
        <rFont val="Calibri"/>
        <family val="2"/>
        <scheme val="minor"/>
      </rPr>
      <t xml:space="preserve">| </t>
    </r>
    <r>
      <rPr>
        <b/>
        <sz val="10"/>
        <rFont val="Calibri"/>
        <family val="2"/>
        <scheme val="minor"/>
      </rPr>
      <t xml:space="preserve">
minimum</t>
    </r>
  </si>
  <si>
    <r>
      <t xml:space="preserve">massimo </t>
    </r>
    <r>
      <rPr>
        <b/>
        <sz val="10"/>
        <color theme="0"/>
        <rFont val="Calibri"/>
        <family val="2"/>
        <scheme val="minor"/>
      </rPr>
      <t xml:space="preserve">| </t>
    </r>
    <r>
      <rPr>
        <b/>
        <sz val="10"/>
        <rFont val="Calibri"/>
        <family val="2"/>
        <scheme val="minor"/>
      </rPr>
      <t xml:space="preserve">
maximum</t>
    </r>
  </si>
  <si>
    <r>
      <t xml:space="preserve">mediana </t>
    </r>
    <r>
      <rPr>
        <b/>
        <sz val="10"/>
        <color theme="0"/>
        <rFont val="Calibri"/>
        <family val="2"/>
        <scheme val="minor"/>
      </rPr>
      <t xml:space="preserve">| </t>
    </r>
    <r>
      <rPr>
        <b/>
        <sz val="10"/>
        <rFont val="Calibri"/>
        <family val="2"/>
        <scheme val="minor"/>
      </rPr>
      <t xml:space="preserve">
median</t>
    </r>
  </si>
  <si>
    <t>Partecipazione alle assemblee delle società quotate italiane per settore di attività</t>
  </si>
  <si>
    <t>Attendance at the AGMs of the Italian listed companies by industry</t>
  </si>
  <si>
    <r>
      <t xml:space="preserve">finanziario </t>
    </r>
    <r>
      <rPr>
        <b/>
        <sz val="10"/>
        <color theme="0"/>
        <rFont val="Calibri"/>
        <family val="2"/>
        <scheme val="minor"/>
      </rPr>
      <t xml:space="preserve">| </t>
    </r>
    <r>
      <rPr>
        <b/>
        <sz val="10"/>
        <rFont val="Calibri"/>
        <family val="2"/>
        <scheme val="minor"/>
      </rPr>
      <t xml:space="preserve">
financial</t>
    </r>
  </si>
  <si>
    <r>
      <t xml:space="preserve">servizi </t>
    </r>
    <r>
      <rPr>
        <b/>
        <sz val="10"/>
        <color theme="0"/>
        <rFont val="Calibri"/>
        <family val="2"/>
        <scheme val="minor"/>
      </rPr>
      <t xml:space="preserve">| </t>
    </r>
    <r>
      <rPr>
        <b/>
        <sz val="10"/>
        <rFont val="Calibri"/>
        <family val="2"/>
        <scheme val="minor"/>
      </rPr>
      <t xml:space="preserve">
services</t>
    </r>
  </si>
  <si>
    <t>Partecipazione alle assemblee delle società quotate italiane incluse negli indici Ftse Mib e Mid Cap per settore di attività</t>
  </si>
  <si>
    <t>Attendance at the AGMs of the Italian listed companies in the Ftse Mib and Mid Cap indexes by industry</t>
  </si>
  <si>
    <t>Tab. 3.2 c</t>
  </si>
  <si>
    <t>Partecipazione alle assemblee delle maggiori società quotate italiane per settore di attività</t>
  </si>
  <si>
    <t>Attendance at the AGMs of the largest Italian listed companies by industry</t>
  </si>
  <si>
    <t>Tab. 3.3</t>
  </si>
  <si>
    <t>Partecipazione degli investitori istituzionali alle assemblee delle maggiori società quotate italiane</t>
  </si>
  <si>
    <t>Attendance of institutional investors at the AGMs of the largest Italian listed companies</t>
  </si>
  <si>
    <t>numero assemblee 
number of meetings</t>
  </si>
  <si>
    <t>quota sul capitale totale 
share on total capital</t>
  </si>
  <si>
    <t>quota sul capitale in assemblea 
share on capital at the AGM</t>
  </si>
  <si>
    <r>
      <t xml:space="preserve">investitori istituzionali italiani </t>
    </r>
    <r>
      <rPr>
        <b/>
        <sz val="10"/>
        <color theme="0"/>
        <rFont val="Calibri"/>
        <family val="2"/>
        <scheme val="minor"/>
      </rPr>
      <t xml:space="preserve">| </t>
    </r>
    <r>
      <rPr>
        <b/>
        <sz val="10"/>
        <rFont val="Calibri"/>
        <family val="2"/>
        <scheme val="minor"/>
      </rPr>
      <t xml:space="preserve">
Italian institutional investors</t>
    </r>
  </si>
  <si>
    <r>
      <t xml:space="preserve">investitori istituzionali esteri </t>
    </r>
    <r>
      <rPr>
        <b/>
        <i/>
        <sz val="10"/>
        <color theme="0"/>
        <rFont val="Calibri"/>
        <family val="2"/>
        <scheme val="minor"/>
      </rPr>
      <t xml:space="preserve">| </t>
    </r>
    <r>
      <rPr>
        <b/>
        <i/>
        <sz val="10"/>
        <rFont val="Calibri"/>
        <family val="2"/>
        <scheme val="minor"/>
      </rPr>
      <t xml:space="preserve">
foreign institutional investors</t>
    </r>
  </si>
  <si>
    <t>Tab. 3.4 a</t>
  </si>
  <si>
    <r>
      <t>Voti sulle politiche di remunerazione espressi nelle assemblee delle maggiori società quotate italiane 
- voto consultivo sulla politica di remunerazione</t>
    </r>
    <r>
      <rPr>
        <sz val="10"/>
        <rFont val="Calibri"/>
        <family val="2"/>
        <scheme val="minor"/>
      </rPr>
      <t xml:space="preserve"> (art. 123-ter TUF)</t>
    </r>
  </si>
  <si>
    <r>
      <t xml:space="preserve">Shareholders’ vote on the remuneration policy at the AGMs of the largest Italian listed companies 
- advisory vote on the remuneration policy </t>
    </r>
    <r>
      <rPr>
        <sz val="10"/>
        <rFont val="Calibri Light"/>
        <family val="2"/>
        <scheme val="major"/>
      </rPr>
      <t>(art. 123-ter TUF)</t>
    </r>
  </si>
  <si>
    <t>quota del capitale totale 
share on total capital</t>
  </si>
  <si>
    <t>quota del capitale in assemblea 
share on capital at the AGM</t>
  </si>
  <si>
    <t>quota del voto degli investitori
share on investors votes</t>
  </si>
  <si>
    <t>favorevole 
for</t>
  </si>
  <si>
    <t>contrario 
against</t>
  </si>
  <si>
    <t>astenuto 
abstention</t>
  </si>
  <si>
    <r>
      <t xml:space="preserve">investitori istituzionali </t>
    </r>
    <r>
      <rPr>
        <b/>
        <sz val="10"/>
        <color theme="0"/>
        <rFont val="Calibri"/>
        <family val="2"/>
        <scheme val="minor"/>
      </rPr>
      <t xml:space="preserve">| </t>
    </r>
    <r>
      <rPr>
        <b/>
        <sz val="10"/>
        <rFont val="Calibri"/>
        <family val="2"/>
        <scheme val="minor"/>
      </rPr>
      <t xml:space="preserve">
institutional investors</t>
    </r>
  </si>
  <si>
    <r>
      <t xml:space="preserve">altri investitori </t>
    </r>
    <r>
      <rPr>
        <b/>
        <i/>
        <sz val="10"/>
        <color theme="0"/>
        <rFont val="Calibri"/>
        <family val="2"/>
        <scheme val="minor"/>
      </rPr>
      <t xml:space="preserve">| </t>
    </r>
    <r>
      <rPr>
        <b/>
        <i/>
        <sz val="10"/>
        <rFont val="Calibri"/>
        <family val="2"/>
        <scheme val="minor"/>
      </rPr>
      <t xml:space="preserve">
other investors</t>
    </r>
  </si>
  <si>
    <t>Tab. 3.4 b</t>
  </si>
  <si>
    <r>
      <t xml:space="preserve">Voti sulle politiche di remunerazione espressi nelle assemblee delle maggiori società quotate italiane 
- voto vincolante sulla politica di remunerazione </t>
    </r>
    <r>
      <rPr>
        <sz val="10"/>
        <rFont val="Calibri"/>
        <family val="2"/>
        <scheme val="minor"/>
      </rPr>
      <t>(art. 123-ter TUF modificato dal d.lgs. 49/2019)</t>
    </r>
  </si>
  <si>
    <r>
      <t xml:space="preserve">Shareholders’ vote on the remuneration policy at the AGMs of the largest Italian listed companies 
- binding vote on the remuneration policy </t>
    </r>
    <r>
      <rPr>
        <sz val="10"/>
        <rFont val="Calibri Light"/>
        <family val="2"/>
        <scheme val="major"/>
      </rPr>
      <t>(art. 123-ter TUF amended by Decree 49/2019)</t>
    </r>
  </si>
  <si>
    <t>n. società considerate</t>
  </si>
  <si>
    <t xml:space="preserve">di cui: società che hanno approvato la politica di remunerazione in anno precedente </t>
  </si>
  <si>
    <t>n. casi di non approvazione della politica di remunerazione</t>
  </si>
  <si>
    <t>no. of covered companies</t>
  </si>
  <si>
    <t>of which: companies wich approved the remuneration policy in previous year</t>
  </si>
  <si>
    <t>no. of cases of rejection of the remuneration policy</t>
  </si>
  <si>
    <r>
      <t xml:space="preserve">intero campione </t>
    </r>
    <r>
      <rPr>
        <b/>
        <sz val="10"/>
        <color theme="0"/>
        <rFont val="Calibri"/>
        <family val="2"/>
        <scheme val="minor"/>
      </rPr>
      <t xml:space="preserve">| </t>
    </r>
    <r>
      <rPr>
        <b/>
        <sz val="10"/>
        <rFont val="Calibri"/>
        <family val="2"/>
        <scheme val="minor"/>
      </rPr>
      <t xml:space="preserve">
full sample</t>
    </r>
  </si>
  <si>
    <r>
      <t xml:space="preserve">intero campione </t>
    </r>
    <r>
      <rPr>
        <b/>
        <i/>
        <sz val="10"/>
        <color theme="0"/>
        <rFont val="Calibri"/>
        <family val="2"/>
        <scheme val="minor"/>
      </rPr>
      <t xml:space="preserve">| </t>
    </r>
    <r>
      <rPr>
        <b/>
        <i/>
        <sz val="10"/>
        <rFont val="Calibri"/>
        <family val="2"/>
        <scheme val="minor"/>
      </rPr>
      <t xml:space="preserve">
full sample</t>
    </r>
  </si>
  <si>
    <r>
      <t xml:space="preserve">società votanti </t>
    </r>
    <r>
      <rPr>
        <b/>
        <sz val="10"/>
        <color theme="0"/>
        <rFont val="Calibri"/>
        <family val="2"/>
        <scheme val="minor"/>
      </rPr>
      <t xml:space="preserve">| </t>
    </r>
    <r>
      <rPr>
        <b/>
        <sz val="10"/>
        <rFont val="Calibri"/>
        <family val="2"/>
        <scheme val="minor"/>
      </rPr>
      <t xml:space="preserve">
voting companies</t>
    </r>
  </si>
  <si>
    <r>
      <t xml:space="preserve">società votanti </t>
    </r>
    <r>
      <rPr>
        <b/>
        <i/>
        <sz val="10"/>
        <color theme="0"/>
        <rFont val="Calibri"/>
        <family val="2"/>
        <scheme val="minor"/>
      </rPr>
      <t xml:space="preserve">| </t>
    </r>
    <r>
      <rPr>
        <b/>
        <i/>
        <sz val="10"/>
        <rFont val="Calibri"/>
        <family val="2"/>
        <scheme val="minor"/>
      </rPr>
      <t xml:space="preserve">
voting companies</t>
    </r>
  </si>
  <si>
    <t>Tav. 3.5 a</t>
  </si>
  <si>
    <r>
      <t xml:space="preserve">Dissenso sulle politiche di remunerazione espresso nelle assemblee delle maggiori società quotate italiane per indice di mercato 
- voto consultivo sulla politica di remunerazione </t>
    </r>
    <r>
      <rPr>
        <sz val="10"/>
        <rFont val="Calibri"/>
        <family val="2"/>
        <scheme val="minor"/>
      </rPr>
      <t>(art. 123-ter TUF)</t>
    </r>
  </si>
  <si>
    <r>
      <t>Dissent in shareholders’ vote on the remuneration policy at the AGMs of the largest Italian listed companies by market index
- advisory vote on the remuneration policy</t>
    </r>
    <r>
      <rPr>
        <sz val="10"/>
        <rFont val="Calibri Light"/>
        <family val="2"/>
        <scheme val="major"/>
      </rPr>
      <t xml:space="preserve"> (art. 123-ter TUF)</t>
    </r>
  </si>
  <si>
    <t>% dissenso sul totale dei voti 
% dissent on total votes</t>
  </si>
  <si>
    <t>% dissenso investitori istituzionali sul totale dei voti
% institutional investors dissent on total votes</t>
  </si>
  <si>
    <t>% dissenso inv. istituzionali sul voto degli inv. istituzionali
% institutional investors dissent on institutional votes</t>
  </si>
  <si>
    <t>media 
mean</t>
  </si>
  <si>
    <t>massimo
maximum</t>
  </si>
  <si>
    <r>
      <t>altro</t>
    </r>
    <r>
      <rPr>
        <b/>
        <sz val="10"/>
        <color theme="0"/>
        <rFont val="Calibri"/>
        <family val="2"/>
        <scheme val="minor"/>
      </rPr>
      <t xml:space="preserve"> | </t>
    </r>
    <r>
      <rPr>
        <b/>
        <sz val="10"/>
        <rFont val="Calibri"/>
        <family val="2"/>
        <scheme val="minor"/>
      </rPr>
      <t xml:space="preserve">
other</t>
    </r>
  </si>
  <si>
    <r>
      <t>totale</t>
    </r>
    <r>
      <rPr>
        <b/>
        <i/>
        <sz val="10"/>
        <color theme="0"/>
        <rFont val="Calibri"/>
        <family val="2"/>
        <scheme val="minor"/>
      </rPr>
      <t xml:space="preserve"> | </t>
    </r>
    <r>
      <rPr>
        <b/>
        <i/>
        <sz val="10"/>
        <rFont val="Calibri"/>
        <family val="2"/>
        <scheme val="minor"/>
      </rPr>
      <t xml:space="preserve">
total</t>
    </r>
  </si>
  <si>
    <t>Tav. 3.5 b</t>
  </si>
  <si>
    <r>
      <t xml:space="preserve">Dissenso sulle politiche di remunerazione espresso nelle assemblee delle maggiori società quotate italiane per indice di mercato 
- voto vincolante sulla politica di remunerazione </t>
    </r>
    <r>
      <rPr>
        <sz val="10"/>
        <rFont val="Calibri"/>
        <family val="2"/>
        <scheme val="minor"/>
      </rPr>
      <t>(art. 123-ter TUF modificato dal d.lgs. 49/2019)</t>
    </r>
  </si>
  <si>
    <r>
      <t>Dissent in shareholders’ vote on the remuneration policy at the AGMs of the largest Italian listed companies by market index
- binding vote on the remuneration policy</t>
    </r>
    <r>
      <rPr>
        <sz val="10"/>
        <rFont val="Calibri Light"/>
        <family val="2"/>
        <scheme val="major"/>
      </rPr>
      <t xml:space="preserve"> (art. 123-ter TUF amended by Decree 49/2019)</t>
    </r>
  </si>
  <si>
    <t>Tab. 3.6 a</t>
  </si>
  <si>
    <r>
      <t xml:space="preserve">Dissenso sulle politiche di remunerazione espresso nelle assemblee delle maggiori società quotate italiane per settore di attività
- voto consultivo sulla politica di remunerazione </t>
    </r>
    <r>
      <rPr>
        <sz val="10"/>
        <rFont val="Calibri"/>
        <family val="2"/>
        <scheme val="minor"/>
      </rPr>
      <t>(art. 123-ter TUF)</t>
    </r>
  </si>
  <si>
    <r>
      <t>Dissent in shareholders’ vote on the remuneration policy at the AGMs of the largest Italian listed companies by industry
- advisory vote on the remuneration policy</t>
    </r>
    <r>
      <rPr>
        <sz val="10"/>
        <rFont val="Calibri Light"/>
        <family val="2"/>
        <scheme val="major"/>
      </rPr>
      <t xml:space="preserve"> (art. 123-ter TUF)</t>
    </r>
  </si>
  <si>
    <t>Tab. 3.6 b</t>
  </si>
  <si>
    <r>
      <t xml:space="preserve">Dissenso sulle politiche di remunerazione espresso nelle assemblee delle maggiori società quotate italiane per settore di attività
- voto vincolante sulla politica di remunerazione </t>
    </r>
    <r>
      <rPr>
        <sz val="10"/>
        <rFont val="Calibri"/>
        <family val="2"/>
        <scheme val="minor"/>
      </rPr>
      <t>(art. 123-ter TUF modificato dal d.lgs. 49/2019)</t>
    </r>
  </si>
  <si>
    <r>
      <t>Dissent in shareholders’ vote on the remuneration policy at the AGMs of the largest Italian listed companies by industry
- binding vote on the remuneration policy</t>
    </r>
    <r>
      <rPr>
        <sz val="10"/>
        <rFont val="Calibri Light"/>
        <family val="2"/>
        <scheme val="major"/>
      </rPr>
      <t xml:space="preserve"> (art. 123-ter TUF amended by Decree 49/2019)</t>
    </r>
  </si>
  <si>
    <t>Tav. 3.7</t>
  </si>
  <si>
    <t>Voto sui compensi corrisposti espresso nelle assemblee delle maggiori società quotate italiane</t>
  </si>
  <si>
    <t xml:space="preserve">Shareholders’ vote on the remuneration report at the AGMs of the largest Italian listed companies </t>
  </si>
  <si>
    <t>Tav. 3.8</t>
  </si>
  <si>
    <t>Dissenso sui compensi corrisposti espresso nelle assemblee delle maggiori società quotate italiane per indice di mercato</t>
  </si>
  <si>
    <t>Dissent in shareholders’ vote on the remuneration report at the AGMs of the largest Italian listed companies by market index</t>
  </si>
  <si>
    <t>Tav. 3.9</t>
  </si>
  <si>
    <t>Dissenso sui compensi corrisposti espresso nelle assemblee delle maggiori società quotate italiane per settore di attività</t>
  </si>
  <si>
    <t>Dissent in shareholders’ vote on the remuneration report at the AGMs of the largest Italian listed companies by industry</t>
  </si>
  <si>
    <t>Tab. 3.10</t>
  </si>
  <si>
    <t>Dissenso su politiche di remunerazione e compensi corrisposti espresso nelle assemblee delle maggiori società quotate italiane</t>
  </si>
  <si>
    <t>Dissent in shareholders’ vote on the remuneration policy and on the remuneration report at the AGMs of the largest Italian listed companies</t>
  </si>
  <si>
    <r>
      <t>dissenso complessivo</t>
    </r>
    <r>
      <rPr>
        <sz val="10"/>
        <rFont val="Calibri"/>
        <family val="2"/>
        <scheme val="minor"/>
      </rPr>
      <t xml:space="preserve"> (% sul totale dei voti) </t>
    </r>
    <r>
      <rPr>
        <b/>
        <sz val="10"/>
        <rFont val="Calibri"/>
        <family val="2"/>
        <scheme val="minor"/>
      </rPr>
      <t xml:space="preserve">
total dissent</t>
    </r>
    <r>
      <rPr>
        <sz val="10"/>
        <rFont val="Calibri"/>
        <family val="2"/>
        <scheme val="minor"/>
      </rPr>
      <t xml:space="preserve"> (% of total votes)</t>
    </r>
  </si>
  <si>
    <r>
      <t>dissenso degli investitori istituzionali</t>
    </r>
    <r>
      <rPr>
        <sz val="10"/>
        <rFont val="Calibri"/>
        <family val="2"/>
        <scheme val="minor"/>
      </rPr>
      <t xml:space="preserve"> (% del voto degli investitori istituzionali)</t>
    </r>
    <r>
      <rPr>
        <b/>
        <sz val="10"/>
        <rFont val="Calibri"/>
        <family val="2"/>
        <scheme val="minor"/>
      </rPr>
      <t xml:space="preserve">
institutional investors dissent </t>
    </r>
    <r>
      <rPr>
        <sz val="10"/>
        <rFont val="Calibri"/>
        <family val="2"/>
        <scheme val="minor"/>
      </rPr>
      <t>(% of institutional investors votes)</t>
    </r>
  </si>
  <si>
    <r>
      <t xml:space="preserve">dissenso maggiore su politiche di remunerazione </t>
    </r>
    <r>
      <rPr>
        <b/>
        <sz val="10"/>
        <color theme="0"/>
        <rFont val="Calibri"/>
        <family val="2"/>
        <scheme val="minor"/>
      </rPr>
      <t>|</t>
    </r>
    <r>
      <rPr>
        <b/>
        <sz val="10"/>
        <rFont val="Calibri"/>
        <family val="2"/>
        <scheme val="minor"/>
      </rPr>
      <t xml:space="preserve"> 
higher dissent on remuneration policy</t>
    </r>
  </si>
  <si>
    <r>
      <t xml:space="preserve">pari dissenso su politiche di remunerazione e compensi corrisposti </t>
    </r>
    <r>
      <rPr>
        <b/>
        <sz val="10"/>
        <color theme="0"/>
        <rFont val="Calibri"/>
        <family val="2"/>
        <scheme val="minor"/>
      </rPr>
      <t xml:space="preserve">| 
</t>
    </r>
    <r>
      <rPr>
        <b/>
        <sz val="10"/>
        <rFont val="Calibri"/>
        <family val="2"/>
        <scheme val="minor"/>
      </rPr>
      <t>same dissent on remuneration policy and remuneration report</t>
    </r>
  </si>
  <si>
    <r>
      <t xml:space="preserve">dissenso maggiore su compensi corrisposti </t>
    </r>
    <r>
      <rPr>
        <b/>
        <sz val="10"/>
        <color theme="0"/>
        <rFont val="Calibri"/>
        <family val="2"/>
        <scheme val="minor"/>
      </rPr>
      <t xml:space="preserve">| 
</t>
    </r>
    <r>
      <rPr>
        <b/>
        <sz val="10"/>
        <rFont val="Calibri"/>
        <family val="2"/>
        <scheme val="minor"/>
      </rPr>
      <t>higher dissent on remuneration report</t>
    </r>
  </si>
  <si>
    <t>Tab. 3.2 a</t>
  </si>
  <si>
    <t>Tab. 3.2 b</t>
  </si>
  <si>
    <t>ASSEMBLEE</t>
  </si>
  <si>
    <t>ANNUAL GENERAL MEETINGS</t>
  </si>
  <si>
    <t>assemblee     |     annual general meetings</t>
  </si>
  <si>
    <t>OPERAZIONI CON PARTI CORRELATE</t>
  </si>
  <si>
    <t>RELATED PARTY TRANSACTIONS</t>
  </si>
  <si>
    <t>Tab. 4.1</t>
  </si>
  <si>
    <t>OPC di maggiore rilevanza delle società quotate italiane per indice di mercato</t>
  </si>
  <si>
    <t xml:space="preserve">Material RPTs by Italian listed companies by market index </t>
  </si>
  <si>
    <t>altro 
other</t>
  </si>
  <si>
    <t>2011-2021</t>
  </si>
  <si>
    <t>Tab. 4.2</t>
  </si>
  <si>
    <t>OPC di maggiore rilevanza delle società quotate italiane per settore di attività</t>
  </si>
  <si>
    <t>Material RPTs by Italian listed company by industry</t>
  </si>
  <si>
    <t>finanziario 
financial</t>
  </si>
  <si>
    <t>industriale 
industrial</t>
  </si>
  <si>
    <t>servizi 
services</t>
  </si>
  <si>
    <t xml:space="preserve">Tab. 4.3      </t>
  </si>
  <si>
    <r>
      <t xml:space="preserve">OPC di maggiore rilevanza delle società quotate italiane secondo la </t>
    </r>
    <r>
      <rPr>
        <b/>
        <i/>
        <sz val="10"/>
        <rFont val="Calibri"/>
        <family val="2"/>
      </rPr>
      <t>tunneling taxonomy</t>
    </r>
  </si>
  <si>
    <t>Material RPTs by Italian listed companies by tunneling taxonomy</t>
  </si>
  <si>
    <t>OGGETTO (% sul totale) 
OBJECT (% on total)</t>
  </si>
  <si>
    <t>CONTROPARTE (% sul totale) 
COUNTERPARTY (% on total)</t>
  </si>
  <si>
    <t>attività 
asset</t>
  </si>
  <si>
    <t>flussi di cassa 
cash flow</t>
  </si>
  <si>
    <t>capitale 
equity</t>
  </si>
  <si>
    <t>azionista controllo/riferimento 
controlling or major shareholder</t>
  </si>
  <si>
    <t>società controllata o collegata 
subsidiary or associate company</t>
  </si>
  <si>
    <t>amministratore 
director</t>
  </si>
  <si>
    <t xml:space="preserve">Tab. 4.4    </t>
  </si>
  <si>
    <t>OPC di maggiore rilevanza ordinarie e a condizioni di mercato oggetto di esenzione per indice di mercato</t>
  </si>
  <si>
    <t>Material RPTs in the ordinary course of business subject to exemption by market index</t>
  </si>
  <si>
    <t xml:space="preserve">Tab. 4.5   </t>
  </si>
  <si>
    <t>OPC di maggiore rilevanza ordinarie e a condizioni di mercato oggetto di esenzione per settore di attività</t>
  </si>
  <si>
    <t>Material RPTs in the ordinary course of business subject to exempion by industry</t>
  </si>
  <si>
    <t xml:space="preserve">Tab. 4.6      </t>
  </si>
  <si>
    <t>OPC di maggiore rilevanza ordinarie e a condizioni di mercato oggetto di esenzione per tipologia di operazione e controparte</t>
  </si>
  <si>
    <t>Material RPTs in the ordinary course of business subject to exemption by type of transaction and counterparty</t>
  </si>
  <si>
    <t>fornitura di beni e servizi 
supply of goods and services</t>
  </si>
  <si>
    <t>finanziamento di società bancarie 
financing/financial services by banks</t>
  </si>
  <si>
    <t>finanziamento di altre società 
financing by other companies</t>
  </si>
  <si>
    <t>altri trasferimenti 
other transfers</t>
  </si>
  <si>
    <t>azionista di controllo/riferimento 
controlling or major shareholder</t>
  </si>
  <si>
    <t xml:space="preserve">amministratore 
director </t>
  </si>
  <si>
    <t>OPC   |   RPTS</t>
  </si>
  <si>
    <t>SOCIETÀ QUOTATE ITALIANE</t>
  </si>
  <si>
    <t>ITALIAN LISTED COMPANIES</t>
  </si>
  <si>
    <t>I dati si riferiscono alle società con azioni ordinarie quotate sul principale mercato azionario gestito da Borsa Italiana, che ha assunto la denominazione MTA fino al 24 ottobre 2021. 
A far data dal 25 ottobre 2021, il comparto MTA è stato rinominato Euronext Milan a seguito dell’acquisizione del gruppo Borsa Italiana da parte di Euronext N.V.
Dati di fine periodo</t>
  </si>
  <si>
    <t>Definizione del campione</t>
  </si>
  <si>
    <t>Sample definition</t>
  </si>
  <si>
    <t>Data on Italian companies with ordinary shares listed on the main stock exchange, managed by Borsa Italiana, named MTA until the 24th of October 2021. 
From the 25th of October 2021, following the acquisition of Borsa Italiana Group by Euronext N.V., MTA was redenominated as Euronext Milan. 
End of period data.</t>
  </si>
  <si>
    <t>Indici di mercato</t>
  </si>
  <si>
    <t>Nel presente Rapporto le società quotate vengono raggruppate in base all’appartenenza (alla fine di ciascun anno) ai seguenti indici del mercato azionario italiano:
-	Ftse Mib
-	Ftse Italia Mid Cap (o ‘Mid Cap’)
-	Ftse Italia Star (o ‘Star’).
Le società appartenenti al Mid Cap e al segmento Star vengono incluse solo nel segmento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</si>
  <si>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both in the Star and in the Mid Cap indices are included only in the Star category.
‘Other’ includes the remaining companies, which are not included in any of the mentioned indices. </t>
  </si>
  <si>
    <t>Market indices</t>
  </si>
  <si>
    <t xml:space="preserve">Classificazione settoriale di Borsa Italiana spa. </t>
  </si>
  <si>
    <t>Settore di attività</t>
  </si>
  <si>
    <t xml:space="preserve">Industry classification by Borsa Italiana spa. </t>
  </si>
  <si>
    <t>Industry sector</t>
  </si>
  <si>
    <t>Capitalizzazione di mercato</t>
  </si>
  <si>
    <t>Nel presente Rapporto si fa riferimento alla capitalizzazione sul mercato italiano delle azioni ordinarie quotate di società italiane.</t>
  </si>
  <si>
    <t>Capitalisation on the Italian market of Italian companies listed ordinary shares.</t>
  </si>
  <si>
    <t>Market capitalisation</t>
  </si>
  <si>
    <t>Fonte dei dati</t>
  </si>
  <si>
    <t>Comunicazioni alla CONSOB e Relazioni sul governo societario e gli assetti proprietari delle società quotate italiane.</t>
  </si>
  <si>
    <t xml:space="preserve">Data disclosed to CONSOB and Corporate governance reports of Italian listed companies. </t>
  </si>
  <si>
    <t>Source</t>
  </si>
  <si>
    <t xml:space="preserve">Concentrazione proprietaria </t>
  </si>
  <si>
    <t>The table reports the average number of ordinary shares held by shareholders of Italian listed companies and their market value. 
'Other major shareholders' does not include 'largest shareholder'; 'market' includes stakes held by shareholders other than major (i.e. shareholders with less than 2%). 
‘Controlling share’ includes the ordinary shares held by the largest shareholder in companies not controlled by a shareholders’ agreement and of the ordinary shares held by the coalition in companies controlled by a shareholders’ agreement. The controlling stake is assumed to be zero in widely held companies.
Figures do not include cooperative companies.
Since 2019, data referred to companies issuing multiple voting shares have been elaborated by considering all voting shares (ordinary and multiple voting shares).</t>
  </si>
  <si>
    <t xml:space="preserve">Ownership concentration </t>
  </si>
  <si>
    <t>La voce ‘misto’ include le società non riconducibili alle categorie ‘controllate da famiglie’, ‘controllate da Stato o enti locali’, ‘controllate da istituzioni finanziarie’ (ad esempio, società controllate sia da istituzioni finanziarie sia da famiglie). La voce ‘no UCA’ comprende le società non controllate.</t>
  </si>
  <si>
    <t>‘Mixed’ includes companies that do not fit in any of the category ‘family-controlled’, ‘controlled by State and local entities’, ‘controlled by financial institutions’ (e.g., companies controlled by both financial institutions and families); ‘no UCA’ includes non-controlled companies.</t>
  </si>
  <si>
    <t xml:space="preserve">Identity of the ultimate controlling agent (UCA) </t>
  </si>
  <si>
    <t xml:space="preserve">Investitori istituzionali rilevanti </t>
  </si>
  <si>
    <t>La tabella riporta la media (semplice e ponderata per la capitalizzazione di mercato) della quota di capitale ordinario con diritto di voto detenuta dagli azionisti delle società quotate italiane.
La voce 'altri azionisti rilevanti' non include il 'primo azionista'; la voce 'mercato' comprende le partecipazioni detenute dagli azionisti non rilevanti. 
La voce ‘partecipazione di controllo’ comprende la quota del primo azionista nelle società non controllate da un patto di sindacato e la quota della coalizione nelle società controllate da un patto di sindacato. La quota di controllo è assunta pari a zero nelle società ad azionariato diffuso.
I dati non includono le società cooperative.
A partire dal 2019, per le società che emettono azioni a voto plurimo, i dati sono stati elaborati prendendo in considerazione tutte le azioni con diritto di voto (sia ordinarie sia a voto plurimo).</t>
  </si>
  <si>
    <t>Per investitori istituzionali rilevanti si intendono i fondi di investimento, le banche e le imprese di assicurazione soggette agli obbli-ghi di comunicazione previsti dalla normativa CONSOB e la cui quota di partecipazione sia inferiore al 10% (ai fini del presente Rapporto non sono classificati come istituzionali gli investitori che detengono una quota superiore al 10% del capitale di una società). Nel 2016 il Decreto Legislativo n. 25 del 15 febbraio 2016 ha innalzato dal 2% al 3% la soglia per la comunicazione iniziale degli assetti proprietari. Per garantire la comparabilità dei dati nel tempo, i dati 2011-2015 sono stati ricalcolati in base alla nuova soglia del 3%. Inoltre, i dati tengono conto delle esenzioni dall'informativa sugli assetti proprietari applicabili a determinati tipi di investitori (art. 119 bis, par. 7 e 8 del Regolamento Emittenti della CONSOB). In primo luogo, gli asset manager sono stati esonerati dall'obbligo di comunicazione relativo alla soglia iniziale ai sensi della Delibera CONSOB n. 16850, adottata il 1° aprile 2009; la comunicazione degli assetti proprietari si applica pertanto alle partecipazioni superiori al 5% del capitale della società. Successivamente, con delibera CONSOB n. 18214, adottata il 9 maggio 2012, l'esenzione è stata estesa anche ai fondi alternativi quali private equity e venture capital. Di conseguenza, al fine di rendere le serie comparabili nel tempo, le partecipazioni di asset manager, private equity e venture capital sono incluse se superiori al 5%, mentre gli altri investitori sono inclusi se la loro partecipazione è superiore alla soglia iniziale di comunicazione del 3%.
La voce ‘partecipazione media’ si riferisce alla media semplice delle partecipazioni degli investitori istituzionali in tutte le società quotate in cui è presente almeno un investitore istituzionale della categoria interessata.</t>
  </si>
  <si>
    <t>Major institutional investors are defined as investment funds, banks and insurance companies subject to reporting obligations according to CONSOB rules and whose shareholdings are lower than 10% (for the purpose of this Report, investors holding more than 10% of a company's share capital are not classified as institutional). In 2016, Legislative Decree no. 25 of 15th February 2016 raised from 2% to 3% the threshold for initial ownership disclosure. To grant comparability among data over time, 2011-2015 figures have been recalculated following the new 3% threshold. Moreover, data take into account the waiver to ownership disclosure obligations applicable to certain types of investors (art. 119 bis, par. 7 and 8 of CONSOB Issuers Regulation). Firstly, asset managers have been exempted from reporting obligation concerning the initial threshold pursuant to CONSOB Resolution no. 16850, adopted on 1st April 2009; ownership disclosure consequently applies to holdings higher than 5% of a company's capital. Secondly, pursuant to CONSOB Resolution no. 18214, adopted on 9th May 2012, the exemption has been extended to alternative funds such as private equity and venture capital. Consequently, in order to make the series comparable over time, shareholdings by asset managers, private equity and venture capital are included if higher than 5%, while other investors are included if their stake is higher than the initial disclosure threshold of 3%.
‘Mean shareholdings’ refers to simple mean of shareholdings by institutional investors in all listed companies where at least one institutional investor of the relevant category is present.</t>
  </si>
  <si>
    <t xml:space="preserve">Major institutional investors </t>
  </si>
  <si>
    <t xml:space="preserve">Gruppi di imprese </t>
  </si>
  <si>
    <t>Le società appartenenti ai gruppi orizzontali sono quelle sotto il controllo di una sola impresa non quotata e non legate tra loro da rapporti di controllo. Nei gruppi piramidali almeno una società quotata controlla un'altra società quotata. I gruppi misti combinano le due strutture precedenti.</t>
  </si>
  <si>
    <t>Companies belonging to horizontal groups are controlled by a single unlisted firm and are not linked to each other by controlling relationships; in pyramidal groups at least one listed company controls another listed company; mixed groups combine the two previous structures.</t>
  </si>
  <si>
    <t>Corporate groups</t>
  </si>
  <si>
    <t xml:space="preserve">Separazione fra proprietà e controllo </t>
  </si>
  <si>
    <t>La voce ‘leva’ rappresenta il rapporto tra le unità di capitale controllate (sulla base dei diritti di voto nell'assemblea ordinaria) e le unità di capitale possedute (sulla base dei diritti ai flussi di cassa di pertinenza dell'azionista di controllo).
La voce ‘wedge’ rappresenta la differenza tra le quote di capitale controllate (sulla base dei diritti di voto nell'assemblea ordinaria) e le quote di capitale possedute (sulla base dei diritti ai flussi di cassa di pertinenza dell'azionista di controllo).</t>
  </si>
  <si>
    <t>‘Leverage’ represents the ratio between the units of capital controlled (on the basis of voting rights in ordinary shareholders’ meetings) and the units of capital owned (on the basis of cash flow rights pertaining to the controlling shareholder).
‘Wedge’ represents the difference between the units of capital controlled (on the basis of voting rights in ordinary shareholders’ meetings) and the units of capital owned (on the basis of cash flow rights pertaining to the controlling shareholder).</t>
  </si>
  <si>
    <t>Separation between ownership and control</t>
  </si>
  <si>
    <t>Meccanismi di rafforzamento del controllo (CEM)</t>
  </si>
  <si>
    <t>Si tratta dei meccanismi attraverso cui è possibile creare una differenza tra diritti di voto e diritti di cash flow (flussi di cassa) in favore dei primi.</t>
  </si>
  <si>
    <t>Mechanisms separating voting rights from cash flow rights, so that a shareholder can increase his control without holding a proportional stake of equity.</t>
  </si>
  <si>
    <t>Control enhancing mechanisms (CEM)</t>
  </si>
  <si>
    <t xml:space="preserve">Azioni a voto maggiorato e azioni a voto plurimo </t>
  </si>
  <si>
    <t xml:space="preserve">Data refer to companies that either introduced in their bylaws loyalty shares, pursuant to article 127-quinquies of Consolidated Finance Act (d.lgs. 58/1998 Testo unico della finanza – TUF), or issued multiple voting shares, pursuant to article 127-sexies, ibidem.
Data on companies with active loyalty shares refer to stake held by the major shareholder. Calculations refers to available data on voting rights and cash flow rights. </t>
  </si>
  <si>
    <t>Loyalty shares and multiple voting shares</t>
  </si>
  <si>
    <t>Identità dell’azionista di controllo (ultimate controlling agent - UCA)</t>
  </si>
  <si>
    <t xml:space="preserve">I dati si riferiscono alle società che hanno introdotto nello statuto azioni a voto maggiorato (loyalty shares), ai sensi dell'articolo 127-quinquies del Testo unico della finanza (d.lgs. 58/1998), o emesso azioni a voto plurimo, ai sensi dell'articolo 127-sexies, ibidem. 
I dati relativi alle società che hanno adottato le loyalty shares e in cui la maggiorazione è efficace si riferiscono alla partecipazione dell’azionista di maggioranza. Le elaborazioni sono eseguite su dati relativi ai diritti di voto e di cash flow disponibili.	</t>
  </si>
  <si>
    <t>Comunicazioni alla CONSOB da parte delle società italiane quotate e informazioni pubbliche (governo societario,  interlocking, gender diversity).
Relazioni su governo societario e assetti proprietari delle società quotate italiane e informazioni pubbliche (organi sociali, caratteristiche dei membri degli organi e dei comitati). I dati si riferiscono alle relazioni relative all’esercizio indicato e pubblicate entro il mese di ottobre dell’anno successivo.</t>
  </si>
  <si>
    <t>Disclosures to CONSOB by Italian listed companies and publicly available information (corporate governance, interlocking, gender diversity).
Corporate governance reports of Italian listed companies and publicly available information (corporate boards, board diversity and board committees). Data are taken from the Reports referred to the relevant year and published within October of the following year.</t>
  </si>
  <si>
    <t xml:space="preserve">Modelli di amministrazione e controllo </t>
  </si>
  <si>
    <t>Il modello monistico prevede un consiglio di amministrazione nominato dall'assemblea degli azionisti e un comitato di controllo di gestione composto da membri indipendenti non esecutivi del consiglio. 
Il modello dualistico prevede un consiglio di sorveglianza nominato dall'assemblea degli azionisti e un consiglio di gestione nominato dal consiglio di sorveglianza.
Il modello tradizionale prevede un consiglio di amministrazione e un collegio sindacale nominati dall’assemblea degli azionisti.</t>
  </si>
  <si>
    <t>The one-tier model envisages a board of directors appointed by the shareholders’ meeting and a management control committee of non-executive independent members of the board. 
The two-tier model envisages a supervisory board appointed by the shareholders’ meeting and a management board appointed by the supervisory board.
The traditional model envisages a board of directors and a board of statutory auditors appointed by the shareholders' meeting.</t>
  </si>
  <si>
    <t xml:space="preserve">Management and control system </t>
  </si>
  <si>
    <t>Amministratori indipendenti</t>
  </si>
  <si>
    <t xml:space="preserve">Gli amministratori sono classificati come indipendenti in base al Testo Unico della Finanza (d.lgs. 58/1998 - TUF) e/o al Codice di Corporate Governance (CGC). Gli ammini-stratori che risultano indipendenti ai sensi del TUF e del CGC vengono conteggiati una sola volta. </t>
  </si>
  <si>
    <t>Directors are classified as independent by the Consolidated Finance Act (d.lgs. 58/1998 Testo Unico della Finanza – TUF) and/or by the Corporate Governance Code (CGC). Directors classified as independent both by TUF and CGC are counted only once.</t>
  </si>
  <si>
    <t>Independent directors</t>
  </si>
  <si>
    <t>Amministratori di minoranza</t>
  </si>
  <si>
    <t>I dati non includono le società che adottano il sistema dualistico. Gli amministratori che sono sia di minoranza sia indipendenti vengono conteggiati una sola volta.</t>
  </si>
  <si>
    <t>Minority directors</t>
  </si>
  <si>
    <t xml:space="preserve">Figures do not include companies adopting the two-tier model. Directors who are both minority and independent are counted only once. </t>
  </si>
  <si>
    <t>Piani di successione</t>
  </si>
  <si>
    <t>Le informazioni si riferiscono alle società che dichiarano l'adozione di un piano di successione. Sono inclusi i casi in cui il piano riguarda solo il management, mentre non vengono considerati i casi in cui le società dichiarano la prossima introduzione del piano o l'adozione di meccanismi alternativi di successione.</t>
  </si>
  <si>
    <t>Succession plan</t>
  </si>
  <si>
    <t>Figures refer to companies declaring the adoption of a succession plan. Data include cases in which the plan does not relate to directors but only to management, but exclude cases where companies report the forthcoming introduction of the plan or the adoption of alternative succession mechanisms.</t>
  </si>
  <si>
    <t>Collegio sindacale</t>
  </si>
  <si>
    <t>Le informazioni riportate si riferiscono ai membri effettivi dei collegi sindacali.</t>
  </si>
  <si>
    <t>Figures refer to the standing members of the boards.</t>
  </si>
  <si>
    <t>Board of statutory auditors</t>
  </si>
  <si>
    <t>I dati sugli organi di controllo si riferiscono ai membri effettivi e includono anche le società monistiche e dualistiche; i membri del comitato di controllo di gestione nelle società monistiche sono riportati sia nell’organo amministrativo sia in quello di controllo.
Le informazioni si riferiscono al ‘numero di incarichi’, che corrisponde alla somma dei membri degli organi di amministrazione o di controllo delle singole società.
Nel presente Rapporto si adottano le seguenti definizioni:
-	l’amministratore family è membro della famiglia dell'azionista di controllo o l'azionista di controllo stesso;
-	il 'titolo post-lauream' indica un corso post-laurea (master) e/o dottorato di ricerca conseguito da membri laureati; 
-	le voci 'manager', 'consulente/professio-nista' e 'accademico' fanno riferimento al background professionale prevalente dei membri;
-	la ‘partecipazione alle riunioni’ degli organi di amministrazione e controllo tiene conto solo dei membri in carica per almeno 200 giorni nel corso dell’anno di riferimento.</t>
  </si>
  <si>
    <t>Caratteristiche dei membri dei boards</t>
  </si>
  <si>
    <t>Figures on boards of statutory auditors include standing members in one-tier and two-tier companies; members of management control committee in one-tier model are reported both in the board of statutory auditors and in the board of directors.
Data refer to ‘number of offices’ which represents the sum of number of board directors or advisors of each companies.
In this Report we adopt the following definitions:
-	‘family directors’ are either a family member of the controlling shareholder or the controlling shareholder himself.
-	‘postgraduates’ are graduated members holding a master’s degree or a PhD; 
-	‘managers’, ‘consultants/professionals’ and ‘academics’ refer to prevailing professional background of board members;
-	‘attendance’ at the board meetings refers to members appointed during the year who have been in charge for at least 200 days.</t>
  </si>
  <si>
    <t>Board members attributes</t>
  </si>
  <si>
    <t>Formazione dei membri dei boards</t>
  </si>
  <si>
    <t>I dati si riferiscono ai membri per i quali le informazioni sono disponibili. La ripartizione per tipologia di laurea include i membri che hanno conseguito più di una laurea.</t>
  </si>
  <si>
    <t xml:space="preserve">Data refer to those members for whom information is available. Breakdown by subject of degree includes members holding more than one degree. </t>
  </si>
  <si>
    <t>Educational background of board members</t>
  </si>
  <si>
    <t>Competenze specifiche dei membri dei boards</t>
  </si>
  <si>
    <t>Ai fini del presente Rapporto, le competenze specifiche in ambito di sostenibilità e digitalizzazione vengono definite come l’insieme delle conoscenze e delle esperienze che derivano da: formazione universitaria e corsi di specializzazione; partecipazione ai board di altre società, fondazione di start-up o lancio di progetti significativi; attività di insegnamento o ricerca, realizzazione di studi, partecipazione in qualità di relatori a convegni, incontri o seminari; partecipazione a tavoli di lavoro, commissioni ministeriali o comitati direttivi di centri di ricerca. 
Sono state utilizzate informazioni pubblicamente disponibili (inclusi i documenti societari) relative alle società incluse negli indici Ftse Mib, Mid Cap e Star.</t>
  </si>
  <si>
    <t>For the purposes of this Report, specific skills on sustainability and digitalisation include knowledge and experiences derived from: academic education and special training courses; board membership to other companies, start-up or promotion of important projects; teaching or research and publications, participation as a speaker in meetings or seminars; participation in working groups, ministerial committees or scientific committees. 
Data from publicly available information (including companies’ reports) of Ftse Mib, Mid Cap and Star companies.</t>
  </si>
  <si>
    <t>Specific skills of board members</t>
  </si>
  <si>
    <t>Comitati endoconsiliari</t>
  </si>
  <si>
    <t>Tra le società che istituiscono un comitato endoconsiliare sono incluse le imprese che, in linea con il Codice di Corporate Governance, delegano specifici compiti ad altro comitato già esistente o assegnano più funzioni a un unico comitato. 
Nella Tab. 2.24, con riferimento alle società che affidano a un comitato la supervisione dei temi sulla sostenibilità, vengono riportate informazioni riferite ai principali settori di attività; in particolare, la voce ‘beni e servizi’ include il comparto automobilistico; la voce ‘persona e casa’ include la fabbricazione di prodotti per la casa, per la persona, moda.</t>
  </si>
  <si>
    <t>Companies that establish a board committee include companies that, in line with the Corporate Governance Code, delegate specific tasks to another existing committee or assign several functions to a single committee.
Tab. 2.24, with respect to the companies that assign the supervision of sustainability issues to a committee, shows data for main industry sectors; in particular, 'goods &amp; services' includes the automotive sector; 'personal &amp; house' includes the manufacture of household, personal, and fashion products.</t>
  </si>
  <si>
    <t xml:space="preserve">Board committees </t>
  </si>
  <si>
    <t>Presenza femminile nei boards</t>
  </si>
  <si>
    <t>Si rappresentano gli incarichi negli organi sociali detenuti da donne. Nelle società monistiche, i membri del comitato per il controllo sulla gestione sono riportati solo tra i membri dell’organo di controllo.
Per ‘società diverse-board’ si intendono le imprese in cui nell’organo di amministrazione o di controllo siede almeno una donna.</t>
  </si>
  <si>
    <t>Figures represent offices in corporate boards held by women. In one-tier companies, members of the management control committee are included only among board of statutory auditors.
‘Diverse-board companies’ are firms where at least one female director sits on the board.</t>
  </si>
  <si>
    <t>Female representation on boards</t>
  </si>
  <si>
    <t>Application of gender quota rules</t>
  </si>
  <si>
    <t>Applicazione delle norme sulle quote di genere</t>
  </si>
  <si>
    <t>La Tabella mostra la distribuzione delle società e del numero medio di donne negli organi di amministrazione per normativa applicata in materia di quote di genere. La legge 120/2011 ha imposto l'applicazione di una quota di genere di un terzo per tre rinnovi del consiglio di amministrazione da agosto 2012 (un quinto per il primo mandato). La legge 160/2019 ha imposto l'applicazione di una quota di genere di due quinti per i sei rinnovi successivi al 1° gennaio 2020 (un quinto per il primo rinnovo dopo la quotazione). 
La categoria ‘non applicabile’ si riferisce alle società che hanno completato i tre rinnovi del consiglio di amministrazione ai sensi della legge 120/2011 ma non hanno ancora effet-tuato alcun rinnovo ai sensi della legge 160/2019 (dal 2020) o, essendo di recente quotazione, non hanno ancora compiuto il primo rinnovo del consiglio dopo la quotazione.</t>
  </si>
  <si>
    <t>The Table shows evidence on the application of gender quota regulations set forth for Italian listed companies. First, Law 120/2011 mandated a one-third gender quota for three board nominations after August 2012 (one-fifth for the first term). Thereafter, Law 160/2019 mandated a two-fifth gender quota for the six board nominations subsequent 1st January 2020 (one-fifth for the first appointment after going public). 
The ‘not applicable’ category refers to companies which either have completed the three board appointments under Law 120/2011 but have not undergone yet any nomination under Law 160/2019 (since 2020) or, being newly listed, have not undergone yet the first board appointment after listing.</t>
  </si>
  <si>
    <t>Ruoli delle donne nei boards</t>
  </si>
  <si>
    <t xml:space="preserve">La Tabella riporta i dati su specifiche posizioni ricoperte da donne nei consigli di amministra¬zione. Non necessariamente ciascuna donna ricopre una delle posizioni indicate, mentre alcune donne potrebbero ricoprire più di una delle posizioni indicate. 
La voce ‘numero società’ si riferisce alle imprese in cui almeno una donna siede nel consiglio di amministrazione in ciascuna posizione. </t>
  </si>
  <si>
    <t>Positions held by female directors</t>
  </si>
  <si>
    <t xml:space="preserve">Figures refer to specific roles held by women in the boards. While not necessarily falling in the provided categories, a same woman may fall in one or more of such categories.
‘Number of companies’ refers to companies with at least one female director holding the specified role. </t>
  </si>
  <si>
    <t>Verbali delle assemblee delle prime 100 società quotate italiane per capitalizzazione di mercato. Sono escluse le società cooperative.</t>
  </si>
  <si>
    <t xml:space="preserve">Minutes of AGMs of Italian listed companies. Data on the largest 100 Italian companies by market capitalisation. Cooperative companies are excluded. </t>
  </si>
  <si>
    <t xml:space="preserve">Investitori istituzionali </t>
  </si>
  <si>
    <t xml:space="preserve">Ai fini del presente Rapporto, sono considerati investitori istituzionali i fondi, le banche e le compagnie di assicurazione che comunicano alla CONSOB una quota inferiore al 10% in ottemperanza agli obblighi di comunicazione delle partecipazioni rilevanti. Gli investitori che detengono più del 10% del capitale di una società non sono considerati istituzionali (per ulteriori dettagli sulla definizione di ‘investitori istituzionali rilevanti’, si veda la precedente nota relativa al capitolo ‘Assetti proprietari’).
</t>
  </si>
  <si>
    <t>For the purposes of this Report, institutional investors are investment funds, banks and insurance companies reporting to CONSOB a stake lower than 10% in compliance with major shareholdings disclosure obligations. Investors holding more than 10% of a company's capital are not regarded as institutional (for further details on ‘major institutional investors’ definition, see ‘Ownership and control structure’).</t>
  </si>
  <si>
    <t xml:space="preserve">Institutional investors </t>
  </si>
  <si>
    <t>Partecipazione alle assemblee</t>
  </si>
  <si>
    <t>La partecipazione degli azionisti è desunta dalle votazioni sulla seconda sezione della Relazione sulla Politica di Remunerazione e sui Compensi Corrisposti effettuate nel corso delle assemblee ordinarie svolte nel primo semestre dell’anno di riferimento. Le quote detenute corrispondono alle azioni ordinarie o, per le società con azioni a voto maggiorato o plurimo, al totale dei diritti di voto.
Nella Tab. 3.3 i dati si riferiscono alle assem-blee a cui hanno partecipato gli investitori istituzionali.</t>
  </si>
  <si>
    <t>Attendance is drawn from votes on remuneration report recorded in the minutes of the AGMs held in the first semester of the relevant year. Percentages refer to ordinary shares or to voting rights if companies issued loyalty shares or multiple voting shares.
Figures in Tab. 3.3 refer only to meetings attended by institutional investors.</t>
  </si>
  <si>
    <t xml:space="preserve">AGMs attendance </t>
  </si>
  <si>
    <t>Voto sulla politica di remunerazione</t>
  </si>
  <si>
    <t>La normativa in materia di voto degli azionisti sulla politica di remunerazione delle società quotate italiane è stata adottata per la prima volta nel 2010 con l'art. 123-ter del TUF, che prevedeva un voto consultivo (non vincolante) da parte dell'assemblea (banche e assicura¬zioni erano invece soggette a norme settoriali che prevedevano l'approvazione vincolante da parte degli azionisti). Nel recepimento della direttiva 2017/828/UE (Shareholder Rights Directive II), il d.lgs. 49/2019 ha modificato l'art. 123-ter del TUF prevedendo, a partire dalla stagione assembleare del 2020, una delibera vincolante dell'assemblea sulla poli¬tica di remunerazione delle società quotate con la cadenza richiesta dalla durata della politica stessa e, comunque, almeno ogni tre anni o in occasione di modifiche della politica medesima.
Con riferimento al 2021 sono pertanto presi in considerazione anche i voti espressi nel corso dell’assemblea generale degli azionisti dell’anno precedente dalle società che avevano definito in tale occasione una politica su un orizzonte pluriennale.
Ai fini del presente Rapporto, il dissenso include sia i voti contrari sia le astensioni.</t>
  </si>
  <si>
    <t>The relevant rules mandating shareholders’ vote on the remuneration policy of Italian listed companies were first adopted in 2010 with Article 123-ter of TUF, mandating an advisory (non-binding) vote by the AGM (banks and insurance were however subject to sector-based rules mandating binding shareholders’ approval). In transposing Directive 2017/828/EU (Shareholder Rights Directive II), Legislative Decree No. 49/2019 amended Article 123-ter of TUF by providing for a binding resolution of the AGM on the remuneration policy of listed companies, starting from the 2020 proxy season, to be submitted at least every three years or whenever required after changes in the policy.
Resolutions referred to 2021 also include votes cast in the previous AGM by companies that confirm the remuneration policy already approved.
For the purposes of this Report, dissent votes include both votes against and abstentions.</t>
  </si>
  <si>
    <t>Vote on the remuneration policy</t>
  </si>
  <si>
    <t>Voto sui compensi corrisposti</t>
  </si>
  <si>
    <t>Ai sensi della nuova normativa sui diritti degli azionisti, dalla stagione assembleare del 2020 è previsto anche un voto consultivo sulla sezione della relazione sulla remunerazione che illustra i compensi corrisposti per l’eser¬cizio precedente (cosiddetto remuneration report). 
Ai fini del presente Rapporto, il dissenso include sia i voti contrari sia le astensioni.</t>
  </si>
  <si>
    <t>In accordance with the latest rules, an advisory (non-binding) vote by shareholders on the remuneration report was introduced in the 2020 proxy season. 
For the purposes of this Report, dissent votes include both votes against and abstentions.</t>
  </si>
  <si>
    <t>Vote on the remuneration report</t>
  </si>
  <si>
    <t>OPERAZIONI CON PARTI CORRELATE (OPC)</t>
  </si>
  <si>
    <t>RELATED PARTIES TRANSACTIONS (RPTs)</t>
  </si>
  <si>
    <t xml:space="preserve">Comunicazioni al pubblico e alla CONSOB da parte delle società quotate italiane. </t>
  </si>
  <si>
    <t xml:space="preserve">Data disclosed to the public and to CONSOB by Italian listed companies. </t>
  </si>
  <si>
    <t>Classificazione per tipologia di operazione e controparte</t>
  </si>
  <si>
    <t>La classificazione delle transazioni si basa sulla tunneling taxonomy sviluppata da Atanasov, Vladimir A. e Black, Bernard S. e Ciccotello, Conrad S., Unbundling and Measuring Tunneling (University of Illinois Law Review, 2014, p. 1697-1738). Il cash flow tunneling interessa una porzione dei flussi di cassa dell’azienda senza determinare effetti sulla sua capacità produttiva nel lungo periodo (ad esempio, acquisto/vendita di prodotti, finanziamenti). L'asset tunneling consiste nei trasferimenti di attività produttive, da o verso l'azienda, idonei a determinare effetti sulla sua capacità produttiva nel lungo periodo. L'equity tunneling determina un aumento della quota di capitale in mano alla parte correlata rispetto alla quota degli altri azionisti (per esempio, fusioni con parti correlate, aumenti di capitale riservati). Percentuale delle OPC rilevanti che rientrano nelle diverse categorie sul numero totale delle OPC rilevanti comunicate nell'anno di riferimento.</t>
  </si>
  <si>
    <t>The transaction classification is based on the tunneling taxonomy developed by Atanasov, Vladimir A. and Black, Bernard S. and Ciccotello, Conrad S., Unbundling and Measuring Tunneling (University of Illinois Law Review, 2014, p. 1697-1738). Cash flow tunneling involves the company’s cash flow but does not affect long-term productive assets (e.g., purchase/sale of inputs or outputs, loans). Asset tunneling consists of the transfer of major long-term assets from or to the firm, with a long-term effect on its cash-generating capacity. Equity tunneling increases the controller’s share of the firm’s value compared to that of minority shareholders (e.g., mergers with related parties, reserved capital increase). Percentage of material RPTs falling in the relevant category on the total number of material RPTs disclosed in the relevant year.</t>
  </si>
  <si>
    <t>Transaction classification by type of transaction and counterparty</t>
  </si>
  <si>
    <t>NOTE METODOLOGICHE</t>
  </si>
  <si>
    <t>METHODOLOGICAL NOTES</t>
  </si>
  <si>
    <t xml:space="preserve">   </t>
  </si>
  <si>
    <t>note | notes</t>
  </si>
  <si>
    <r>
      <rPr>
        <b/>
        <sz val="24"/>
        <color rgb="FF1D2D51"/>
        <rFont val="Calibri"/>
        <family val="2"/>
        <scheme val="minor"/>
      </rPr>
      <t xml:space="preserve">CONSOB
Rapporto sulla corporate governance delle società quotate italiane 
</t>
    </r>
    <r>
      <rPr>
        <b/>
        <sz val="24"/>
        <color rgb="FF1D2D51"/>
        <rFont val="Calibri Light"/>
        <family val="2"/>
        <scheme val="major"/>
      </rPr>
      <t>Report on corporate governance of Italian listed companies</t>
    </r>
  </si>
  <si>
    <t>Partecipazioni rilevanti di investitori istituzionali nelle società quotate italiane</t>
  </si>
  <si>
    <t>Partecipazioni rilevanti di investitori istituzionali nelle società quotate italiane per settore di attività</t>
  </si>
  <si>
    <t>Partecipazioni rilevanti di investitori istituzionali nelle società quotate italiane per indice di mercato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</si>
</sst>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yyyy"/>
    <numFmt numFmtId="166" formatCode="0.0%"/>
  </numFmts>
  <fonts count="63" x14ac:knownFonts="1">
    <font>
      <sz val="11"/>
      <color theme="1"/>
      <name val="Calibri"/>
      <family val="2"/>
      <scheme val="minor"/>
    </font>
    <font>
      <b/>
      <sz val="10"/>
      <name val="Calibri"/>
      <family val="2"/>
      <scheme val="minor"/>
    </font>
    <font>
      <sz val="10"/>
      <name val="Calibri"/>
      <family val="2"/>
      <scheme val="minor"/>
    </font>
    <font>
      <i/>
      <sz val="10"/>
      <name val="Calibri"/>
      <family val="2"/>
      <scheme val="minor"/>
    </font>
    <font>
      <b/>
      <i/>
      <sz val="10"/>
      <name val="Calibri"/>
      <family val="2"/>
      <scheme val="minor"/>
    </font>
    <font>
      <b/>
      <sz val="10"/>
      <color theme="0"/>
      <name val="Calibri"/>
      <family val="2"/>
      <scheme val="minor"/>
    </font>
    <font>
      <b/>
      <i/>
      <sz val="10"/>
      <color theme="0"/>
      <name val="Calibri"/>
      <family val="2"/>
      <scheme val="minor"/>
    </font>
    <font>
      <i/>
      <sz val="9"/>
      <name val="Calibri"/>
      <family val="2"/>
      <scheme val="minor"/>
    </font>
    <font>
      <b/>
      <sz val="10"/>
      <name val="Calibri"/>
      <family val="2"/>
    </font>
    <font>
      <sz val="8"/>
      <name val="Calibri"/>
      <family val="2"/>
      <scheme val="minor"/>
    </font>
    <font>
      <b/>
      <i/>
      <sz val="10"/>
      <name val="Calibri"/>
      <family val="2"/>
    </font>
    <font>
      <sz val="11"/>
      <color theme="1"/>
      <name val="Calibri"/>
      <family val="2"/>
      <scheme val="minor"/>
    </font>
    <font>
      <b/>
      <sz val="10"/>
      <name val="Calibri Light"/>
      <family val="2"/>
      <scheme val="major"/>
    </font>
    <font>
      <b/>
      <sz val="20"/>
      <color rgb="FF1D2D51"/>
      <name val="Calibri"/>
      <family val="2"/>
      <scheme val="minor"/>
    </font>
    <font>
      <b/>
      <sz val="14"/>
      <color theme="0"/>
      <name val="Calibri"/>
      <family val="2"/>
      <scheme val="minor"/>
    </font>
    <font>
      <b/>
      <sz val="14"/>
      <color theme="0"/>
      <name val="Calibri Light"/>
      <family val="2"/>
      <scheme val="major"/>
    </font>
    <font>
      <u/>
      <sz val="11"/>
      <color theme="10"/>
      <name val="Calibri"/>
      <family val="2"/>
      <scheme val="minor"/>
    </font>
    <font>
      <sz val="11"/>
      <name val="Calibri"/>
      <family val="2"/>
      <scheme val="minor"/>
    </font>
    <font>
      <sz val="10"/>
      <name val="Calibri"/>
      <family val="2"/>
    </font>
    <font>
      <sz val="10"/>
      <color theme="0"/>
      <name val="Calibri"/>
      <family val="2"/>
    </font>
    <font>
      <i/>
      <sz val="10"/>
      <name val="Calibri"/>
      <family val="2"/>
    </font>
    <font>
      <i/>
      <sz val="10"/>
      <color theme="0"/>
      <name val="Calibri"/>
      <family val="2"/>
    </font>
    <font>
      <i/>
      <sz val="9"/>
      <name val="Calibri"/>
      <family val="2"/>
    </font>
    <font>
      <b/>
      <i/>
      <sz val="9"/>
      <name val="Calibri"/>
      <family val="2"/>
    </font>
    <font>
      <b/>
      <sz val="10"/>
      <color theme="0"/>
      <name val="Calibri"/>
      <family val="2"/>
    </font>
    <font>
      <b/>
      <i/>
      <sz val="10"/>
      <color theme="0"/>
      <name val="Calibri"/>
      <family val="2"/>
    </font>
    <font>
      <i/>
      <sz val="8"/>
      <name val="Calibri"/>
      <family val="2"/>
    </font>
    <font>
      <sz val="11.5"/>
      <name val="Calibri Light"/>
      <family val="2"/>
      <scheme val="major"/>
    </font>
    <font>
      <b/>
      <sz val="28"/>
      <color theme="0"/>
      <name val="Calibri"/>
      <family val="2"/>
      <scheme val="minor"/>
    </font>
    <font>
      <b/>
      <sz val="24"/>
      <color theme="0"/>
      <name val="Calibri"/>
      <family val="2"/>
      <scheme val="minor"/>
    </font>
    <font>
      <sz val="10"/>
      <name val="Calibri Light"/>
      <family val="2"/>
      <scheme val="major"/>
    </font>
    <font>
      <b/>
      <i/>
      <sz val="10"/>
      <name val="Calibri Light"/>
      <family val="2"/>
      <scheme val="major"/>
    </font>
    <font>
      <i/>
      <sz val="10"/>
      <name val="Calibri Light"/>
      <family val="2"/>
      <scheme val="major"/>
    </font>
    <font>
      <i/>
      <sz val="6"/>
      <name val="Calibri"/>
      <family val="2"/>
      <scheme val="minor"/>
    </font>
    <font>
      <sz val="7"/>
      <name val="Calibri"/>
      <family val="2"/>
      <scheme val="minor"/>
    </font>
    <font>
      <b/>
      <sz val="10"/>
      <name val="Calibri Light"/>
      <family val="2"/>
    </font>
    <font>
      <sz val="10"/>
      <name val="Calibri Light"/>
      <family val="2"/>
    </font>
    <font>
      <b/>
      <i/>
      <sz val="10"/>
      <name val="Calibri Light"/>
      <family val="2"/>
    </font>
    <font>
      <sz val="10"/>
      <color theme="1"/>
      <name val="Calibri"/>
      <family val="2"/>
    </font>
    <font>
      <b/>
      <sz val="10"/>
      <color theme="1"/>
      <name val="Calibri Light"/>
      <family val="2"/>
    </font>
    <font>
      <sz val="10"/>
      <color theme="1"/>
      <name val="Calibri Light"/>
      <family val="2"/>
    </font>
    <font>
      <b/>
      <sz val="10"/>
      <color theme="1"/>
      <name val="Calibri"/>
      <family val="2"/>
    </font>
    <font>
      <sz val="8"/>
      <color theme="1"/>
      <name val="Calibri Light"/>
      <family val="2"/>
    </font>
    <font>
      <sz val="11"/>
      <color theme="1"/>
      <name val="Calibri Light"/>
      <family val="2"/>
    </font>
    <font>
      <sz val="10"/>
      <color theme="1"/>
      <name val="Calibri"/>
      <family val="2"/>
      <scheme val="minor"/>
    </font>
    <font>
      <b/>
      <sz val="9"/>
      <name val="Calibri"/>
      <family val="2"/>
    </font>
    <font>
      <b/>
      <sz val="10"/>
      <color rgb="FF00437A"/>
      <name val="Calibri"/>
      <family val="2"/>
    </font>
    <font>
      <b/>
      <sz val="12"/>
      <color rgb="FF4D6989"/>
      <name val="Calibri"/>
      <family val="2"/>
      <scheme val="minor"/>
    </font>
    <font>
      <b/>
      <sz val="14"/>
      <color rgb="FF4D6989"/>
      <name val="Calibri"/>
      <family val="2"/>
      <scheme val="minor"/>
    </font>
    <font>
      <sz val="14"/>
      <color theme="1"/>
      <name val="Calibri"/>
      <family val="2"/>
      <scheme val="minor"/>
    </font>
    <font>
      <sz val="14"/>
      <color theme="0"/>
      <name val="Calibri"/>
      <family val="2"/>
      <scheme val="minor"/>
    </font>
    <font>
      <sz val="14"/>
      <color theme="0"/>
      <name val="Calibri Light"/>
      <family val="2"/>
      <scheme val="major"/>
    </font>
    <font>
      <sz val="14"/>
      <color theme="1"/>
      <name val="Calibri Light"/>
      <family val="2"/>
      <scheme val="major"/>
    </font>
    <font>
      <b/>
      <sz val="12"/>
      <color rgb="FF4D6989"/>
      <name val="Calibri Light"/>
      <family val="2"/>
      <scheme val="major"/>
    </font>
    <font>
      <sz val="11"/>
      <color theme="1"/>
      <name val="Calibri Light"/>
      <family val="2"/>
      <scheme val="major"/>
    </font>
    <font>
      <b/>
      <sz val="12"/>
      <name val="Calibri"/>
      <family val="2"/>
      <scheme val="minor"/>
    </font>
    <font>
      <b/>
      <sz val="24"/>
      <color rgb="FF1D2D51"/>
      <name val="Calibri"/>
      <family val="2"/>
      <scheme val="minor"/>
    </font>
    <font>
      <b/>
      <sz val="24"/>
      <color rgb="FF1D2D51"/>
      <name val="Calibri Light"/>
      <family val="2"/>
      <scheme val="major"/>
    </font>
    <font>
      <b/>
      <sz val="44"/>
      <color rgb="FF1D2D51"/>
      <name val="Calibri"/>
      <family val="2"/>
      <scheme val="minor"/>
    </font>
    <font>
      <b/>
      <sz val="20"/>
      <color theme="0"/>
      <name val="Calibri"/>
      <family val="2"/>
      <scheme val="minor"/>
    </font>
    <font>
      <b/>
      <sz val="20"/>
      <color theme="0"/>
      <name val="Calibri Light"/>
      <family val="2"/>
      <scheme val="major"/>
    </font>
    <font>
      <sz val="20"/>
      <color theme="1"/>
      <name val="Calibri"/>
      <family val="2"/>
      <scheme val="minor"/>
    </font>
    <font>
      <sz val="11.5"/>
      <color theme="1"/>
      <name val="Calibri Light"/>
      <family val="2"/>
      <scheme val="major"/>
    </font>
  </fonts>
  <fills count="1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E5EAEE"/>
        <bgColor indexed="64"/>
      </patternFill>
    </fill>
    <fill>
      <patternFill patternType="solid">
        <fgColor rgb="FF009A93"/>
        <bgColor indexed="64"/>
      </patternFill>
    </fill>
    <fill>
      <patternFill patternType="solid">
        <fgColor rgb="FFE5F5F4"/>
        <bgColor indexed="64"/>
      </patternFill>
    </fill>
    <fill>
      <patternFill patternType="solid">
        <fgColor theme="3" tint="0.79998168889431442"/>
        <bgColor indexed="64"/>
      </patternFill>
    </fill>
    <fill>
      <patternFill patternType="solid">
        <fgColor rgb="FFF39200"/>
        <bgColor indexed="64"/>
      </patternFill>
    </fill>
    <fill>
      <patternFill patternType="solid">
        <fgColor rgb="FFFEF4E5"/>
        <bgColor indexed="64"/>
      </patternFill>
    </fill>
    <fill>
      <patternFill patternType="solid">
        <fgColor theme="0"/>
        <bgColor indexed="64"/>
      </patternFill>
    </fill>
    <fill>
      <patternFill patternType="solid">
        <fgColor rgb="FF951B81"/>
        <bgColor indexed="64"/>
      </patternFill>
    </fill>
    <fill>
      <patternFill patternType="solid">
        <fgColor rgb="FFF5E8F3"/>
        <bgColor indexed="64"/>
      </patternFill>
    </fill>
    <fill>
      <patternFill patternType="solid">
        <fgColor rgb="FF95817B"/>
        <bgColor indexed="64"/>
      </patternFill>
    </fill>
    <fill>
      <patternFill patternType="solid">
        <fgColor rgb="FFF4F3F2"/>
        <bgColor indexed="64"/>
      </patternFill>
    </fill>
    <fill>
      <patternFill patternType="solid">
        <fgColor rgb="FFDDEBF7"/>
        <bgColor indexed="64"/>
      </patternFill>
    </fill>
    <fill>
      <patternFill patternType="solid">
        <fgColor rgb="FF4D6989"/>
        <bgColor indexed="64"/>
      </patternFill>
    </fill>
    <fill>
      <patternFill patternType="solid">
        <fgColor rgb="FF1D2D51"/>
        <bgColor indexed="64"/>
      </patternFill>
    </fill>
  </fills>
  <borders count="22">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medium">
        <color indexed="64"/>
      </bottom>
      <diagonal/>
    </border>
    <border>
      <left style="thin">
        <color theme="0" tint="-0.499984740745262"/>
      </left>
      <right/>
      <top/>
      <bottom style="medium">
        <color indexed="64"/>
      </bottom>
      <diagonal/>
    </border>
    <border>
      <left/>
      <right/>
      <top style="thin">
        <color rgb="FF009A93"/>
      </top>
      <bottom/>
      <diagonal/>
    </border>
    <border>
      <left/>
      <right/>
      <top/>
      <bottom style="thin">
        <color rgb="FF009A93"/>
      </bottom>
      <diagonal/>
    </border>
    <border>
      <left/>
      <right/>
      <top/>
      <bottom style="thin">
        <color rgb="FFF39200"/>
      </bottom>
      <diagonal/>
    </border>
    <border>
      <left/>
      <right/>
      <top/>
      <bottom style="thin">
        <color rgb="FF951B81"/>
      </bottom>
      <diagonal/>
    </border>
    <border>
      <left/>
      <right/>
      <top style="thin">
        <color rgb="FF951B81"/>
      </top>
      <bottom/>
      <diagonal/>
    </border>
    <border>
      <left/>
      <right/>
      <top/>
      <bottom style="thin">
        <color rgb="FF95817B"/>
      </bottom>
      <diagonal/>
    </border>
    <border>
      <left/>
      <right/>
      <top style="medium">
        <color auto="1"/>
      </top>
      <bottom/>
      <diagonal/>
    </border>
    <border>
      <left/>
      <right style="medium">
        <color rgb="FFFFFFFF"/>
      </right>
      <top/>
      <bottom/>
      <diagonal/>
    </border>
    <border>
      <left/>
      <right/>
      <top/>
      <bottom style="thin">
        <color rgb="FF1D2D51"/>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16" fillId="0" borderId="0" applyNumberFormat="0" applyFill="0" applyBorder="0" applyAlignment="0" applyProtection="0"/>
  </cellStyleXfs>
  <cellXfs count="655">
    <xf numFmtId="0" fontId="0" fillId="0" borderId="0" xfId="0"/>
    <xf numFmtId="0" fontId="2" fillId="0" borderId="0" xfId="0" applyFont="1" applyFill="1" applyBorder="1" applyAlignment="1">
      <alignment horizontal="justify"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164" fontId="3"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horizontal="justify"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0" fontId="2" fillId="0" borderId="2"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2" xfId="0" quotePrefix="1" applyFont="1" applyFill="1" applyBorder="1" applyAlignment="1">
      <alignment horizontal="center" vertical="center"/>
    </xf>
    <xf numFmtId="0" fontId="2" fillId="0" borderId="0" xfId="0" quotePrefix="1" applyFont="1" applyFill="1" applyBorder="1" applyAlignment="1">
      <alignment horizontal="center" vertical="center"/>
    </xf>
    <xf numFmtId="0" fontId="2" fillId="0" borderId="1" xfId="0" quotePrefix="1" applyFont="1" applyFill="1" applyBorder="1" applyAlignment="1">
      <alignment horizontal="center" vertical="center"/>
    </xf>
    <xf numFmtId="0" fontId="2" fillId="2" borderId="3" xfId="0" applyFont="1" applyFill="1" applyBorder="1" applyAlignment="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3" fontId="4"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16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0" fontId="1" fillId="2" borderId="3" xfId="0" applyFont="1" applyFill="1" applyBorder="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0" xfId="0" applyNumberFormat="1" applyFont="1" applyFill="1" applyBorder="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Fill="1" applyAlignment="1">
      <alignment vertical="center"/>
    </xf>
    <xf numFmtId="0" fontId="4"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164" fontId="2" fillId="0" borderId="0" xfId="0" applyNumberFormat="1" applyFont="1" applyAlignment="1">
      <alignment horizontal="center" vertical="center" wrapText="1"/>
    </xf>
    <xf numFmtId="164" fontId="2" fillId="0" borderId="1" xfId="0" applyNumberFormat="1" applyFont="1" applyBorder="1" applyAlignment="1">
      <alignment horizontal="center" vertical="center" wrapText="1"/>
    </xf>
    <xf numFmtId="164"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4" fontId="4"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xf>
    <xf numFmtId="164" fontId="2" fillId="0" borderId="1" xfId="0" quotePrefix="1" applyNumberFormat="1" applyFont="1" applyFill="1" applyBorder="1" applyAlignment="1">
      <alignment horizontal="center" vertical="center"/>
    </xf>
    <xf numFmtId="164" fontId="2" fillId="0" borderId="7"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7" xfId="0" quotePrefix="1"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2" fillId="0" borderId="0" xfId="0" quotePrefix="1" applyNumberFormat="1" applyFont="1" applyFill="1" applyBorder="1" applyAlignment="1">
      <alignment horizontal="center" vertical="center" wrapText="1"/>
    </xf>
    <xf numFmtId="164" fontId="2" fillId="0" borderId="1" xfId="0" quotePrefix="1" applyNumberFormat="1" applyFont="1" applyFill="1" applyBorder="1" applyAlignment="1">
      <alignment horizontal="center" vertical="center" wrapText="1"/>
    </xf>
    <xf numFmtId="164" fontId="2" fillId="0" borderId="0" xfId="0" applyNumberFormat="1" applyFont="1" applyFill="1" applyBorder="1" applyAlignment="1">
      <alignment vertical="center"/>
    </xf>
    <xf numFmtId="164" fontId="4" fillId="0" borderId="2"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wrapText="1"/>
    </xf>
    <xf numFmtId="165" fontId="8" fillId="0" borderId="0" xfId="0" applyNumberFormat="1" applyFont="1" applyAlignment="1">
      <alignment horizontal="center" vertical="center"/>
    </xf>
    <xf numFmtId="165" fontId="1" fillId="0" borderId="0" xfId="0" applyNumberFormat="1" applyFont="1" applyFill="1" applyBorder="1" applyAlignment="1">
      <alignment horizontal="center" vertical="center"/>
    </xf>
    <xf numFmtId="165" fontId="4" fillId="0" borderId="0"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wrapText="1"/>
    </xf>
    <xf numFmtId="165" fontId="8" fillId="0" borderId="0" xfId="0" applyNumberFormat="1" applyFont="1" applyFill="1" applyAlignment="1">
      <alignment horizontal="center" vertical="center"/>
    </xf>
    <xf numFmtId="0" fontId="4" fillId="0" borderId="0" xfId="0" applyFont="1" applyFill="1" applyBorder="1" applyAlignment="1">
      <alignment vertical="center" wrapText="1"/>
    </xf>
    <xf numFmtId="164" fontId="3" fillId="0" borderId="7"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7" xfId="0" quotePrefix="1"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6" fontId="2" fillId="0" borderId="1" xfId="2"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0" xfId="0" applyNumberFormat="1" applyFont="1" applyAlignment="1">
      <alignment horizontal="center" vertical="center" wrapText="1"/>
    </xf>
    <xf numFmtId="0" fontId="4" fillId="0" borderId="0" xfId="0" applyFont="1" applyAlignment="1">
      <alignment horizontal="center" vertical="center" wrapText="1"/>
    </xf>
    <xf numFmtId="166" fontId="4" fillId="0" borderId="1" xfId="2"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0" xfId="0" applyNumberFormat="1" applyFont="1" applyAlignment="1">
      <alignment horizontal="center" vertical="center" wrapText="1"/>
    </xf>
    <xf numFmtId="17" fontId="8" fillId="0" borderId="0" xfId="0" applyNumberFormat="1" applyFont="1" applyFill="1" applyAlignment="1">
      <alignment horizontal="center" vertical="center"/>
    </xf>
    <xf numFmtId="17" fontId="1" fillId="0" borderId="0" xfId="0" applyNumberFormat="1" applyFont="1" applyFill="1" applyBorder="1" applyAlignment="1">
      <alignment horizontal="center" vertical="center"/>
    </xf>
    <xf numFmtId="17" fontId="4" fillId="0" borderId="0" xfId="0" applyNumberFormat="1" applyFont="1" applyFill="1" applyBorder="1" applyAlignment="1">
      <alignment horizontal="center" vertical="center"/>
    </xf>
    <xf numFmtId="0" fontId="0" fillId="0" borderId="0" xfId="0" applyFont="1"/>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Alignment="1">
      <alignment vertical="center"/>
    </xf>
    <xf numFmtId="165" fontId="1" fillId="0" borderId="0" xfId="0" applyNumberFormat="1" applyFont="1" applyAlignment="1">
      <alignment horizontal="center" vertical="center"/>
    </xf>
    <xf numFmtId="165" fontId="4" fillId="0" borderId="0" xfId="0" applyNumberFormat="1" applyFont="1" applyAlignment="1">
      <alignment horizontal="center" vertical="center"/>
    </xf>
    <xf numFmtId="165" fontId="1" fillId="0" borderId="0" xfId="0" applyNumberFormat="1" applyFont="1" applyAlignment="1">
      <alignment horizontal="center" vertical="center" wrapText="1"/>
    </xf>
    <xf numFmtId="17" fontId="10" fillId="0" borderId="0" xfId="0" applyNumberFormat="1" applyFont="1" applyFill="1" applyAlignment="1">
      <alignment horizontal="center" vertical="center"/>
    </xf>
    <xf numFmtId="0" fontId="8" fillId="0" borderId="0" xfId="0" applyFont="1" applyAlignment="1">
      <alignment vertical="center"/>
    </xf>
    <xf numFmtId="0" fontId="12" fillId="0" borderId="0" xfId="0" applyFont="1" applyAlignment="1">
      <alignment horizontal="left" vertical="center"/>
    </xf>
    <xf numFmtId="0" fontId="18" fillId="0" borderId="0" xfId="0" applyFont="1" applyAlignment="1">
      <alignment vertical="center"/>
    </xf>
    <xf numFmtId="0" fontId="8" fillId="0" borderId="0" xfId="0" applyFont="1" applyAlignment="1">
      <alignment horizontal="left" vertical="center"/>
    </xf>
    <xf numFmtId="0" fontId="18" fillId="0" borderId="0" xfId="0" applyFont="1" applyAlignment="1">
      <alignment horizontal="left" vertical="center"/>
    </xf>
    <xf numFmtId="0" fontId="18" fillId="2" borderId="3" xfId="0" applyFont="1" applyFill="1" applyBorder="1" applyAlignment="1">
      <alignment vertical="center" wrapText="1"/>
    </xf>
    <xf numFmtId="0" fontId="18" fillId="2"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10"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8" fillId="0" borderId="0" xfId="0" applyFont="1" applyAlignment="1">
      <alignment horizontal="center" vertical="center"/>
    </xf>
    <xf numFmtId="165" fontId="10" fillId="0" borderId="0" xfId="0" applyNumberFormat="1"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xf>
    <xf numFmtId="164" fontId="20" fillId="0" borderId="0" xfId="0" applyNumberFormat="1" applyFont="1" applyAlignment="1">
      <alignment horizontal="center" vertical="center" wrapText="1"/>
    </xf>
    <xf numFmtId="0" fontId="20" fillId="0" borderId="0" xfId="0" applyFont="1" applyAlignment="1">
      <alignment horizontal="center" vertical="center" wrapText="1"/>
    </xf>
    <xf numFmtId="164" fontId="10" fillId="0" borderId="0" xfId="0" applyNumberFormat="1" applyFont="1" applyAlignment="1">
      <alignment horizontal="center" vertical="center" wrapText="1"/>
    </xf>
    <xf numFmtId="0" fontId="8" fillId="2" borderId="3" xfId="0" applyFont="1" applyFill="1" applyBorder="1" applyAlignment="1">
      <alignment vertical="center"/>
    </xf>
    <xf numFmtId="0" fontId="10"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164" fontId="18" fillId="0" borderId="0" xfId="0" applyNumberFormat="1" applyFont="1" applyAlignment="1">
      <alignment horizontal="center" vertical="center" wrapText="1"/>
    </xf>
    <xf numFmtId="0" fontId="18" fillId="8" borderId="7" xfId="0" applyFont="1" applyFill="1" applyBorder="1" applyAlignment="1">
      <alignment horizontal="center" vertical="center"/>
    </xf>
    <xf numFmtId="164" fontId="18" fillId="0" borderId="0" xfId="0" applyNumberFormat="1" applyFont="1" applyAlignment="1">
      <alignment horizontal="center" vertical="center"/>
    </xf>
    <xf numFmtId="0" fontId="20" fillId="0" borderId="0" xfId="0" applyFont="1" applyAlignment="1">
      <alignment vertical="center"/>
    </xf>
    <xf numFmtId="0" fontId="18" fillId="2" borderId="0" xfId="0" applyFont="1" applyFill="1" applyAlignment="1">
      <alignment vertical="center"/>
    </xf>
    <xf numFmtId="0" fontId="18" fillId="2" borderId="3" xfId="0" applyFont="1" applyFill="1" applyBorder="1" applyAlignment="1">
      <alignment vertical="center"/>
    </xf>
    <xf numFmtId="0" fontId="8" fillId="0" borderId="5" xfId="0" applyFont="1" applyBorder="1" applyAlignment="1">
      <alignment horizontal="center" vertical="center" wrapText="1"/>
    </xf>
    <xf numFmtId="164" fontId="18"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4" fontId="20" fillId="0" borderId="2" xfId="0" applyNumberFormat="1" applyFont="1" applyBorder="1" applyAlignment="1">
      <alignment horizontal="center" vertical="center"/>
    </xf>
    <xf numFmtId="164" fontId="20" fillId="0" borderId="0" xfId="0" applyNumberFormat="1" applyFont="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2" xfId="0" applyFont="1" applyBorder="1" applyAlignment="1">
      <alignment horizontal="center" vertical="center"/>
    </xf>
    <xf numFmtId="164" fontId="18" fillId="0" borderId="1" xfId="0" applyNumberFormat="1" applyFont="1" applyBorder="1" applyAlignment="1">
      <alignment horizontal="center" vertical="center"/>
    </xf>
    <xf numFmtId="0" fontId="10"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justify" vertical="center"/>
    </xf>
    <xf numFmtId="0" fontId="18" fillId="2" borderId="0" xfId="0" applyFont="1" applyFill="1" applyAlignment="1">
      <alignment horizontal="left" vertical="center"/>
    </xf>
    <xf numFmtId="0" fontId="18" fillId="2" borderId="3" xfId="0" applyFont="1" applyFill="1" applyBorder="1" applyAlignment="1">
      <alignment horizontal="center" vertical="center" wrapText="1"/>
    </xf>
    <xf numFmtId="0" fontId="1" fillId="0" borderId="0" xfId="0" applyFont="1" applyAlignment="1">
      <alignment horizontal="left" vertical="center" wrapText="1"/>
    </xf>
    <xf numFmtId="0" fontId="18" fillId="8" borderId="1" xfId="0" applyFont="1" applyFill="1" applyBorder="1" applyAlignment="1">
      <alignment horizontal="center" vertical="center" wrapText="1"/>
    </xf>
    <xf numFmtId="0" fontId="4" fillId="0" borderId="0" xfId="0" applyFont="1" applyAlignment="1">
      <alignment horizontal="left" vertical="center" wrapText="1"/>
    </xf>
    <xf numFmtId="0" fontId="10" fillId="8" borderId="1" xfId="0" applyFont="1" applyFill="1" applyBorder="1" applyAlignment="1">
      <alignment horizontal="center" vertical="center" wrapText="1"/>
    </xf>
    <xf numFmtId="164" fontId="10" fillId="0" borderId="0" xfId="0" applyNumberFormat="1" applyFont="1" applyAlignment="1">
      <alignment horizontal="center" vertical="center"/>
    </xf>
    <xf numFmtId="164" fontId="10" fillId="0" borderId="2"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20" fillId="8"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3" xfId="0" applyFont="1" applyBorder="1" applyAlignment="1">
      <alignment horizontal="left" vertical="center" wrapText="1" indent="4"/>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vertical="center"/>
    </xf>
    <xf numFmtId="0" fontId="8" fillId="0" borderId="3" xfId="0" applyFont="1" applyBorder="1" applyAlignment="1">
      <alignment vertical="center" wrapText="1"/>
    </xf>
    <xf numFmtId="0" fontId="22" fillId="0" borderId="3" xfId="0" applyFont="1" applyBorder="1" applyAlignment="1">
      <alignment vertical="center" wrapText="1"/>
    </xf>
    <xf numFmtId="164" fontId="8" fillId="0" borderId="0" xfId="0" applyNumberFormat="1" applyFont="1" applyAlignment="1">
      <alignment horizontal="center" vertical="center"/>
    </xf>
    <xf numFmtId="0" fontId="8" fillId="2" borderId="0" xfId="0" applyFont="1" applyFill="1" applyAlignment="1">
      <alignment vertical="center"/>
    </xf>
    <xf numFmtId="0" fontId="8" fillId="2" borderId="3" xfId="0" applyFont="1" applyFill="1" applyBorder="1" applyAlignment="1">
      <alignment horizontal="center" vertical="center"/>
    </xf>
    <xf numFmtId="0" fontId="18" fillId="2" borderId="3" xfId="0" applyFont="1" applyFill="1" applyBorder="1" applyAlignment="1">
      <alignment horizontal="center" vertical="center"/>
    </xf>
    <xf numFmtId="17" fontId="8" fillId="0" borderId="0" xfId="0" applyNumberFormat="1" applyFont="1" applyAlignment="1">
      <alignment horizontal="center" vertical="center"/>
    </xf>
    <xf numFmtId="17" fontId="10" fillId="0" borderId="0" xfId="0" applyNumberFormat="1" applyFont="1" applyAlignment="1">
      <alignment horizontal="center" vertical="center"/>
    </xf>
    <xf numFmtId="164" fontId="10" fillId="0" borderId="1" xfId="0" applyNumberFormat="1" applyFont="1" applyBorder="1" applyAlignment="1">
      <alignment horizontal="center" vertical="center" wrapText="1"/>
    </xf>
    <xf numFmtId="164" fontId="18"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8" fillId="0" borderId="0" xfId="0" quotePrefix="1" applyFont="1" applyAlignment="1">
      <alignment horizontal="center" vertical="center" wrapText="1"/>
    </xf>
    <xf numFmtId="164" fontId="18" fillId="0" borderId="1" xfId="0" quotePrefix="1" applyNumberFormat="1" applyFont="1" applyBorder="1" applyAlignment="1">
      <alignment horizontal="center" vertical="center" wrapText="1"/>
    </xf>
    <xf numFmtId="0" fontId="10" fillId="0" borderId="2" xfId="0" applyFont="1" applyBorder="1" applyAlignment="1">
      <alignment horizontal="center" vertical="center" wrapText="1"/>
    </xf>
    <xf numFmtId="0" fontId="18" fillId="0" borderId="2" xfId="0" quotePrefix="1" applyFont="1" applyBorder="1" applyAlignment="1">
      <alignment horizontal="center" vertical="center" wrapText="1"/>
    </xf>
    <xf numFmtId="0" fontId="10" fillId="0" borderId="2" xfId="0" applyFont="1" applyBorder="1" applyAlignment="1">
      <alignment horizontal="center" vertical="center"/>
    </xf>
    <xf numFmtId="164" fontId="18" fillId="0" borderId="0" xfId="0" applyNumberFormat="1" applyFont="1" applyAlignment="1">
      <alignment vertical="center"/>
    </xf>
    <xf numFmtId="1" fontId="18" fillId="0" borderId="2" xfId="0" applyNumberFormat="1" applyFont="1" applyBorder="1" applyAlignment="1">
      <alignment horizontal="center" vertical="center" wrapText="1"/>
    </xf>
    <xf numFmtId="164" fontId="18" fillId="0" borderId="7"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8"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 fontId="10" fillId="0" borderId="2"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0" fontId="20" fillId="0" borderId="2" xfId="0" applyFont="1" applyBorder="1" applyAlignment="1">
      <alignment horizontal="center" vertical="center" wrapText="1"/>
    </xf>
    <xf numFmtId="164" fontId="18" fillId="0" borderId="7"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6" xfId="0" applyFont="1" applyBorder="1" applyAlignment="1">
      <alignment horizontal="center" vertical="center" wrapText="1"/>
    </xf>
    <xf numFmtId="0" fontId="18" fillId="8" borderId="8" xfId="0" applyFont="1" applyFill="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8" borderId="7" xfId="0" applyFon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20" fillId="0" borderId="3" xfId="0" applyFont="1" applyBorder="1" applyAlignment="1">
      <alignment horizontal="center" vertical="center" wrapText="1"/>
    </xf>
    <xf numFmtId="3" fontId="10" fillId="0" borderId="0" xfId="0" applyNumberFormat="1" applyFont="1" applyAlignment="1">
      <alignment horizontal="center" vertical="center" wrapText="1"/>
    </xf>
    <xf numFmtId="3" fontId="10" fillId="0" borderId="0" xfId="0" applyNumberFormat="1" applyFont="1" applyAlignment="1">
      <alignment horizontal="center" vertical="center"/>
    </xf>
    <xf numFmtId="0" fontId="18" fillId="0" borderId="7" xfId="0" applyFont="1" applyBorder="1" applyAlignment="1">
      <alignment horizontal="center" vertical="center" wrapText="1"/>
    </xf>
    <xf numFmtId="3" fontId="18" fillId="0" borderId="0" xfId="0" applyNumberFormat="1" applyFont="1" applyAlignment="1">
      <alignment horizontal="center" vertical="center" wrapText="1"/>
    </xf>
    <xf numFmtId="3" fontId="18" fillId="0" borderId="0" xfId="0" applyNumberFormat="1" applyFont="1" applyAlignment="1">
      <alignment horizontal="center" vertical="center"/>
    </xf>
    <xf numFmtId="0" fontId="18" fillId="2" borderId="1" xfId="0" applyFont="1" applyFill="1" applyBorder="1" applyAlignment="1">
      <alignment horizontal="center" vertical="center"/>
    </xf>
    <xf numFmtId="3" fontId="20" fillId="8" borderId="2" xfId="0" applyNumberFormat="1" applyFont="1" applyFill="1" applyBorder="1" applyAlignment="1">
      <alignment horizontal="center" vertical="center" wrapText="1"/>
    </xf>
    <xf numFmtId="3" fontId="20" fillId="0" borderId="2" xfId="0" applyNumberFormat="1" applyFont="1" applyBorder="1" applyAlignment="1">
      <alignment horizontal="center" vertical="center" wrapText="1"/>
    </xf>
    <xf numFmtId="3"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3" fontId="18" fillId="8" borderId="0" xfId="0" applyNumberFormat="1" applyFont="1" applyFill="1" applyAlignment="1">
      <alignment horizontal="center" vertical="center" wrapText="1"/>
    </xf>
    <xf numFmtId="3" fontId="18" fillId="0" borderId="2" xfId="0" applyNumberFormat="1" applyFont="1" applyBorder="1" applyAlignment="1">
      <alignment horizontal="center" vertical="center" wrapText="1"/>
    </xf>
    <xf numFmtId="1" fontId="18" fillId="0" borderId="0" xfId="0" applyNumberFormat="1" applyFont="1" applyAlignment="1">
      <alignment horizontal="center" vertical="center" wrapText="1"/>
    </xf>
    <xf numFmtId="3" fontId="18" fillId="8" borderId="2" xfId="0" applyNumberFormat="1" applyFont="1" applyFill="1" applyBorder="1" applyAlignment="1">
      <alignment horizontal="center" vertical="center" wrapText="1"/>
    </xf>
    <xf numFmtId="0" fontId="18" fillId="2" borderId="0" xfId="0" applyFont="1" applyFill="1" applyAlignment="1">
      <alignment horizontal="center" vertical="center"/>
    </xf>
    <xf numFmtId="3" fontId="20" fillId="8" borderId="7" xfId="0" applyNumberFormat="1" applyFont="1" applyFill="1" applyBorder="1" applyAlignment="1">
      <alignment horizontal="center" vertical="center" wrapText="1"/>
    </xf>
    <xf numFmtId="3" fontId="18" fillId="8" borderId="7" xfId="0" applyNumberFormat="1" applyFont="1" applyFill="1" applyBorder="1" applyAlignment="1">
      <alignment horizontal="center" vertical="center" wrapText="1"/>
    </xf>
    <xf numFmtId="0" fontId="20" fillId="0" borderId="2" xfId="0" quotePrefix="1" applyFont="1" applyBorder="1" applyAlignment="1">
      <alignment horizontal="center" vertical="center" wrapText="1"/>
    </xf>
    <xf numFmtId="164" fontId="20" fillId="0" borderId="1" xfId="0" quotePrefix="1"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3" fontId="20" fillId="8" borderId="1" xfId="0" applyNumberFormat="1" applyFont="1" applyFill="1" applyBorder="1" applyAlignment="1">
      <alignment horizontal="center" vertical="center" wrapText="1"/>
    </xf>
    <xf numFmtId="164" fontId="20" fillId="0" borderId="7" xfId="0" applyNumberFormat="1" applyFont="1" applyBorder="1" applyAlignment="1">
      <alignment horizontal="center" vertical="center"/>
    </xf>
    <xf numFmtId="3" fontId="18" fillId="8" borderId="1" xfId="0" applyNumberFormat="1" applyFont="1" applyFill="1" applyBorder="1" applyAlignment="1">
      <alignment horizontal="center" vertical="center" wrapText="1"/>
    </xf>
    <xf numFmtId="3" fontId="20" fillId="8" borderId="1" xfId="0" applyNumberFormat="1" applyFont="1" applyFill="1" applyBorder="1" applyAlignment="1">
      <alignment horizontal="center" vertical="center"/>
    </xf>
    <xf numFmtId="0" fontId="18" fillId="8" borderId="1" xfId="0" applyFont="1" applyFill="1" applyBorder="1" applyAlignment="1">
      <alignment horizontal="center" vertical="center"/>
    </xf>
    <xf numFmtId="3" fontId="18" fillId="8" borderId="1" xfId="0" applyNumberFormat="1" applyFont="1" applyFill="1" applyBorder="1" applyAlignment="1">
      <alignment horizontal="center" vertical="center"/>
    </xf>
    <xf numFmtId="0" fontId="8" fillId="8" borderId="5"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3" fontId="20" fillId="0" borderId="7" xfId="0" applyNumberFormat="1" applyFont="1" applyBorder="1" applyAlignment="1">
      <alignment horizontal="center" vertical="center" wrapText="1"/>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8" borderId="2" xfId="0" applyFont="1" applyFill="1" applyBorder="1" applyAlignment="1">
      <alignment horizontal="center" vertical="center"/>
    </xf>
    <xf numFmtId="164" fontId="20" fillId="8" borderId="0" xfId="0" applyNumberFormat="1" applyFont="1" applyFill="1" applyAlignment="1">
      <alignment horizontal="center" vertical="center"/>
    </xf>
    <xf numFmtId="164" fontId="20" fillId="8" borderId="1" xfId="0" applyNumberFormat="1" applyFont="1" applyFill="1" applyBorder="1" applyAlignment="1">
      <alignment horizontal="center" vertical="center"/>
    </xf>
    <xf numFmtId="0" fontId="18" fillId="0" borderId="7" xfId="0" applyFont="1" applyBorder="1" applyAlignment="1">
      <alignment horizontal="center" vertical="center"/>
    </xf>
    <xf numFmtId="0" fontId="18" fillId="8" borderId="2" xfId="0" applyFont="1" applyFill="1" applyBorder="1" applyAlignment="1">
      <alignment horizontal="center" vertical="center"/>
    </xf>
    <xf numFmtId="164" fontId="18" fillId="8" borderId="0" xfId="0" applyNumberFormat="1" applyFont="1" applyFill="1" applyAlignment="1">
      <alignment horizontal="center" vertical="center"/>
    </xf>
    <xf numFmtId="164" fontId="18" fillId="8" borderId="1" xfId="0" applyNumberFormat="1" applyFont="1" applyFill="1" applyBorder="1" applyAlignment="1">
      <alignment horizontal="center" vertical="center"/>
    </xf>
    <xf numFmtId="3" fontId="18" fillId="0" borderId="7" xfId="0" applyNumberFormat="1" applyFont="1" applyBorder="1" applyAlignment="1">
      <alignment horizontal="center" vertical="center" wrapText="1"/>
    </xf>
    <xf numFmtId="3" fontId="20"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0" fontId="8" fillId="2" borderId="0" xfId="0" applyFont="1" applyFill="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164" fontId="20" fillId="0" borderId="9"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3" fontId="20" fillId="8" borderId="7" xfId="0" applyNumberFormat="1" applyFont="1" applyFill="1" applyBorder="1" applyAlignment="1">
      <alignment horizontal="center" vertical="center"/>
    </xf>
    <xf numFmtId="3" fontId="18" fillId="8" borderId="7" xfId="0" applyNumberFormat="1" applyFont="1" applyFill="1" applyBorder="1" applyAlignment="1">
      <alignment horizontal="center" vertical="center"/>
    </xf>
    <xf numFmtId="3" fontId="20" fillId="0" borderId="0" xfId="0" applyNumberFormat="1" applyFont="1" applyAlignment="1">
      <alignment horizontal="center" vertical="center"/>
    </xf>
    <xf numFmtId="164" fontId="20" fillId="0" borderId="9" xfId="0" applyNumberFormat="1" applyFont="1" applyBorder="1" applyAlignment="1">
      <alignment horizontal="center" vertical="center"/>
    </xf>
    <xf numFmtId="164" fontId="20" fillId="0" borderId="10" xfId="0" applyNumberFormat="1" applyFont="1" applyBorder="1" applyAlignment="1">
      <alignment horizontal="center" vertical="center"/>
    </xf>
    <xf numFmtId="164" fontId="18" fillId="0" borderId="9" xfId="0" applyNumberFormat="1" applyFont="1" applyBorder="1" applyAlignment="1">
      <alignment horizontal="center" vertical="center"/>
    </xf>
    <xf numFmtId="164" fontId="18" fillId="0" borderId="10"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8" borderId="0" xfId="0" applyFont="1" applyFill="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18" fillId="8" borderId="0" xfId="0" applyFont="1" applyFill="1" applyAlignment="1">
      <alignment horizontal="center" vertical="center" wrapText="1"/>
    </xf>
    <xf numFmtId="0" fontId="10" fillId="8" borderId="0" xfId="0" applyFont="1" applyFill="1" applyAlignment="1">
      <alignment horizontal="center" vertical="center" wrapText="1"/>
    </xf>
    <xf numFmtId="3" fontId="10" fillId="0" borderId="7" xfId="0" applyNumberFormat="1" applyFont="1" applyBorder="1" applyAlignment="1">
      <alignment horizontal="center" vertical="center" wrapText="1"/>
    </xf>
    <xf numFmtId="0" fontId="8" fillId="8" borderId="0" xfId="0" applyFont="1" applyFill="1" applyAlignment="1">
      <alignment horizontal="center" vertical="center" wrapText="1"/>
    </xf>
    <xf numFmtId="3" fontId="8" fillId="0" borderId="7"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wrapText="1"/>
    </xf>
    <xf numFmtId="0" fontId="20" fillId="0" borderId="3" xfId="0" applyFont="1" applyBorder="1" applyAlignment="1">
      <alignment horizontal="left" vertical="center" wrapText="1"/>
    </xf>
    <xf numFmtId="0" fontId="10" fillId="0" borderId="7" xfId="0" applyFont="1" applyBorder="1" applyAlignment="1">
      <alignment horizontal="center" vertical="center"/>
    </xf>
    <xf numFmtId="0" fontId="20" fillId="8" borderId="7" xfId="0" applyFont="1" applyFill="1" applyBorder="1" applyAlignment="1">
      <alignment horizontal="center" vertical="center" wrapText="1"/>
    </xf>
    <xf numFmtId="0" fontId="18" fillId="0" borderId="1" xfId="0" quotePrefix="1"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1" xfId="0" quotePrefix="1" applyFont="1" applyBorder="1" applyAlignment="1">
      <alignment horizontal="center" vertical="center" wrapText="1"/>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18" fillId="0" borderId="2" xfId="0" quotePrefix="1" applyFont="1" applyBorder="1" applyAlignment="1">
      <alignment horizontal="center" vertical="center"/>
    </xf>
    <xf numFmtId="164" fontId="18" fillId="0" borderId="0" xfId="0" quotePrefix="1" applyNumberFormat="1" applyFont="1" applyAlignment="1">
      <alignment horizontal="center" vertical="center"/>
    </xf>
    <xf numFmtId="0" fontId="18" fillId="8" borderId="0" xfId="0" applyFont="1" applyFill="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0" fontId="8" fillId="2" borderId="0" xfId="0" applyFont="1" applyFill="1" applyAlignment="1">
      <alignment vertical="center" wrapText="1"/>
    </xf>
    <xf numFmtId="0" fontId="8" fillId="2" borderId="3" xfId="0" applyFont="1" applyFill="1" applyBorder="1" applyAlignment="1">
      <alignment vertical="center" wrapText="1"/>
    </xf>
    <xf numFmtId="0" fontId="18" fillId="8"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0" fillId="8" borderId="0" xfId="0" applyFont="1" applyFill="1" applyAlignment="1">
      <alignment horizontal="center" vertical="center"/>
    </xf>
    <xf numFmtId="164" fontId="10" fillId="8" borderId="0" xfId="0" applyNumberFormat="1" applyFont="1" applyFill="1" applyAlignment="1">
      <alignment horizontal="center" vertical="center"/>
    </xf>
    <xf numFmtId="164" fontId="10" fillId="8" borderId="1" xfId="0" applyNumberFormat="1" applyFont="1" applyFill="1" applyBorder="1" applyAlignment="1">
      <alignment horizontal="center" vertical="center"/>
    </xf>
    <xf numFmtId="164" fontId="20" fillId="8" borderId="0" xfId="0" applyNumberFormat="1" applyFont="1" applyFill="1" applyAlignment="1">
      <alignment horizontal="center" vertical="center" wrapText="1"/>
    </xf>
    <xf numFmtId="164" fontId="18" fillId="8" borderId="1" xfId="0" applyNumberFormat="1" applyFont="1" applyFill="1" applyBorder="1" applyAlignment="1">
      <alignment horizontal="center" vertical="center" wrapText="1"/>
    </xf>
    <xf numFmtId="164" fontId="10" fillId="8" borderId="0" xfId="0" applyNumberFormat="1" applyFont="1" applyFill="1" applyAlignment="1">
      <alignment horizontal="center" vertical="center" wrapText="1"/>
    </xf>
    <xf numFmtId="164" fontId="10" fillId="8" borderId="1" xfId="0" applyNumberFormat="1" applyFont="1" applyFill="1" applyBorder="1" applyAlignment="1">
      <alignment horizontal="center" vertical="center" wrapText="1"/>
    </xf>
    <xf numFmtId="164" fontId="18" fillId="8" borderId="0" xfId="0" applyNumberFormat="1" applyFont="1" applyFill="1" applyAlignment="1">
      <alignment horizontal="center" vertical="center" wrapText="1"/>
    </xf>
    <xf numFmtId="1" fontId="10" fillId="8" borderId="0" xfId="0" applyNumberFormat="1" applyFont="1" applyFill="1" applyAlignment="1">
      <alignment horizontal="center" vertical="center"/>
    </xf>
    <xf numFmtId="164" fontId="20" fillId="0" borderId="0" xfId="0" applyNumberFormat="1" applyFont="1" applyAlignment="1">
      <alignment vertical="center"/>
    </xf>
    <xf numFmtId="0" fontId="18" fillId="8" borderId="5"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10" fillId="8" borderId="1" xfId="0" applyFont="1" applyFill="1" applyBorder="1" applyAlignment="1">
      <alignment horizontal="center" vertical="center"/>
    </xf>
    <xf numFmtId="43" fontId="18" fillId="0" borderId="0" xfId="1" applyFont="1" applyFill="1" applyBorder="1" applyAlignment="1">
      <alignment horizontal="center" vertical="center"/>
    </xf>
    <xf numFmtId="0" fontId="20" fillId="8" borderId="5"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 xfId="0" quotePrefix="1" applyFont="1" applyFill="1" applyBorder="1" applyAlignment="1">
      <alignment horizontal="center" vertical="center" wrapText="1"/>
    </xf>
    <xf numFmtId="0" fontId="20" fillId="8" borderId="1" xfId="0" quotePrefix="1" applyFont="1" applyFill="1" applyBorder="1" applyAlignment="1">
      <alignment horizontal="center" vertical="center" wrapText="1"/>
    </xf>
    <xf numFmtId="0" fontId="26" fillId="0" borderId="3" xfId="0" applyFont="1" applyBorder="1" applyAlignment="1">
      <alignment horizontal="center" vertical="center" wrapText="1"/>
    </xf>
    <xf numFmtId="165" fontId="10" fillId="0" borderId="0" xfId="0" applyNumberFormat="1" applyFont="1" applyFill="1" applyAlignment="1">
      <alignment horizontal="center" vertical="center"/>
    </xf>
    <xf numFmtId="0" fontId="10" fillId="0" borderId="0" xfId="0" applyFont="1" applyFill="1" applyAlignment="1">
      <alignment horizontal="left" vertical="center" wrapText="1"/>
    </xf>
    <xf numFmtId="3" fontId="20" fillId="0" borderId="2"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3" fontId="20" fillId="0" borderId="0" xfId="0" applyNumberFormat="1" applyFont="1" applyFill="1" applyAlignment="1">
      <alignment horizontal="center" vertical="center" wrapText="1"/>
    </xf>
    <xf numFmtId="164"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0" fillId="0" borderId="2"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8" fillId="0" borderId="0" xfId="0" applyFont="1" applyFill="1" applyAlignment="1">
      <alignment horizontal="left" vertical="center" wrapText="1"/>
    </xf>
    <xf numFmtId="3" fontId="18" fillId="0" borderId="0" xfId="0" applyNumberFormat="1" applyFont="1" applyFill="1" applyAlignment="1">
      <alignment horizontal="center" vertical="center" wrapText="1"/>
    </xf>
    <xf numFmtId="3" fontId="18" fillId="0" borderId="2"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18" fillId="0" borderId="0" xfId="0" applyNumberFormat="1" applyFont="1" applyFill="1" applyAlignment="1">
      <alignment horizontal="center" vertical="center" wrapText="1"/>
    </xf>
    <xf numFmtId="1" fontId="18" fillId="0" borderId="0" xfId="0" applyNumberFormat="1" applyFont="1" applyFill="1" applyAlignment="1">
      <alignment horizontal="center" vertical="center" wrapText="1"/>
    </xf>
    <xf numFmtId="1" fontId="18" fillId="0" borderId="2" xfId="0" applyNumberFormat="1" applyFont="1" applyFill="1" applyBorder="1" applyAlignment="1">
      <alignment horizontal="center" vertical="center" wrapText="1"/>
    </xf>
    <xf numFmtId="0" fontId="18" fillId="0" borderId="0" xfId="0" applyFont="1" applyFill="1" applyAlignment="1">
      <alignment horizontal="center" vertical="center"/>
    </xf>
    <xf numFmtId="1" fontId="18" fillId="0" borderId="2"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8"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17" fillId="7" borderId="0" xfId="3" applyFont="1" applyFill="1" applyBorder="1" applyAlignment="1">
      <alignment vertical="top"/>
    </xf>
    <xf numFmtId="0" fontId="27" fillId="7" borderId="14" xfId="3" applyFont="1" applyFill="1" applyBorder="1" applyAlignment="1">
      <alignment vertical="top"/>
    </xf>
    <xf numFmtId="0" fontId="17" fillId="10" borderId="0" xfId="3" applyFont="1" applyFill="1" applyBorder="1" applyAlignment="1">
      <alignment vertical="top"/>
    </xf>
    <xf numFmtId="0" fontId="17" fillId="10" borderId="0" xfId="3" applyFont="1" applyFill="1" applyBorder="1" applyAlignment="1">
      <alignment vertical="top"/>
    </xf>
    <xf numFmtId="0" fontId="27" fillId="10" borderId="15" xfId="3" applyFont="1" applyFill="1" applyBorder="1" applyAlignment="1">
      <alignment vertical="top"/>
    </xf>
    <xf numFmtId="0" fontId="0" fillId="11" borderId="0" xfId="0" applyFont="1" applyFill="1"/>
    <xf numFmtId="0" fontId="17" fillId="7" borderId="13" xfId="3" applyFont="1" applyFill="1" applyBorder="1" applyAlignment="1">
      <alignment vertical="top"/>
    </xf>
    <xf numFmtId="0" fontId="17" fillId="13" borderId="0" xfId="3" applyFont="1" applyFill="1" applyBorder="1" applyAlignment="1">
      <alignment vertical="top"/>
    </xf>
    <xf numFmtId="0" fontId="4" fillId="0" borderId="0" xfId="0" applyFont="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30" fillId="0" borderId="0" xfId="0" applyFont="1" applyAlignment="1">
      <alignment horizontal="center" vertical="center"/>
    </xf>
    <xf numFmtId="166" fontId="30" fillId="0" borderId="0" xfId="0" applyNumberFormat="1" applyFont="1" applyAlignment="1">
      <alignment vertical="center"/>
    </xf>
    <xf numFmtId="166" fontId="2" fillId="0" borderId="0" xfId="0" applyNumberFormat="1" applyFont="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4" fillId="0" borderId="2" xfId="0" applyFont="1" applyBorder="1" applyAlignment="1">
      <alignment horizontal="center" vertical="top" wrapText="1"/>
    </xf>
    <xf numFmtId="0" fontId="2" fillId="0" borderId="0" xfId="0" applyFont="1" applyAlignment="1">
      <alignment horizontal="center" vertical="top" wrapText="1"/>
    </xf>
    <xf numFmtId="166" fontId="2" fillId="0" borderId="0" xfId="0" applyNumberFormat="1" applyFont="1" applyAlignment="1">
      <alignment vertical="center" wrapText="1"/>
    </xf>
    <xf numFmtId="0" fontId="1" fillId="2" borderId="3" xfId="0" applyFont="1" applyFill="1" applyBorder="1" applyAlignment="1">
      <alignment horizontal="left" vertical="center"/>
    </xf>
    <xf numFmtId="0" fontId="4"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3" xfId="0" applyFont="1" applyBorder="1" applyAlignment="1">
      <alignment horizontal="center" vertical="top" wrapText="1"/>
    </xf>
    <xf numFmtId="3" fontId="2" fillId="0" borderId="1"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3" fontId="4" fillId="0" borderId="0" xfId="0" applyNumberFormat="1" applyFont="1" applyAlignment="1">
      <alignment horizontal="center" vertical="center"/>
    </xf>
    <xf numFmtId="3" fontId="2" fillId="0" borderId="0" xfId="0" applyNumberFormat="1" applyFont="1" applyAlignment="1">
      <alignment horizontal="center" vertical="center"/>
    </xf>
    <xf numFmtId="164" fontId="4" fillId="0" borderId="0" xfId="0" applyNumberFormat="1" applyFont="1" applyAlignment="1">
      <alignment horizontal="center" vertical="center"/>
    </xf>
    <xf numFmtId="164" fontId="2" fillId="0" borderId="0" xfId="0" applyNumberFormat="1" applyFont="1" applyAlignment="1">
      <alignment vertical="center"/>
    </xf>
    <xf numFmtId="164" fontId="30" fillId="0" borderId="0" xfId="0" applyNumberFormat="1" applyFont="1" applyAlignment="1">
      <alignment vertical="center"/>
    </xf>
    <xf numFmtId="0" fontId="1" fillId="2" borderId="0" xfId="0" applyFont="1" applyFill="1" applyAlignment="1">
      <alignment vertical="center"/>
    </xf>
    <xf numFmtId="0" fontId="1" fillId="2" borderId="3" xfId="0" applyFont="1" applyFill="1" applyBorder="1" applyAlignment="1">
      <alignment vertical="center"/>
    </xf>
    <xf numFmtId="0" fontId="1" fillId="0" borderId="0" xfId="0" applyFont="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2" fillId="2" borderId="3" xfId="0" applyFont="1" applyFill="1" applyBorder="1" applyAlignment="1">
      <alignment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164" fontId="3" fillId="0" borderId="0" xfId="0" applyNumberFormat="1" applyFont="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left" vertical="top" wrapText="1"/>
    </xf>
    <xf numFmtId="164" fontId="2" fillId="0" borderId="2" xfId="0" applyNumberFormat="1" applyFont="1" applyBorder="1" applyAlignment="1">
      <alignment horizontal="center" vertical="center" wrapText="1"/>
    </xf>
    <xf numFmtId="0" fontId="4" fillId="0" borderId="0" xfId="0" applyFont="1" applyAlignment="1">
      <alignment horizontal="left" vertical="top"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0" xfId="0" applyNumberFormat="1" applyFont="1" applyAlignment="1">
      <alignment horizontal="center" vertical="center"/>
    </xf>
    <xf numFmtId="0" fontId="12" fillId="0" borderId="0" xfId="0" applyFont="1" applyAlignment="1">
      <alignment horizontal="center" vertical="center"/>
    </xf>
    <xf numFmtId="0" fontId="3" fillId="8" borderId="2"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4" fillId="8" borderId="7"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8" borderId="7" xfId="0" applyFont="1" applyFill="1" applyBorder="1" applyAlignment="1">
      <alignment horizontal="center" vertical="center"/>
    </xf>
    <xf numFmtId="0" fontId="3" fillId="8" borderId="7"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0" fillId="8" borderId="7" xfId="0" applyFont="1" applyFill="1" applyBorder="1" applyAlignment="1">
      <alignment horizontal="center" vertical="center"/>
    </xf>
    <xf numFmtId="0" fontId="2" fillId="2" borderId="0" xfId="0" applyFont="1" applyFill="1" applyAlignment="1">
      <alignment horizontal="center" vertical="center" wrapText="1"/>
    </xf>
    <xf numFmtId="0" fontId="1" fillId="2" borderId="0" xfId="0" applyFont="1" applyFill="1" applyAlignment="1">
      <alignment vertical="center" wrapText="1"/>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wrapText="1"/>
    </xf>
    <xf numFmtId="164" fontId="4"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64" fontId="2" fillId="0" borderId="0" xfId="0" quotePrefix="1" applyNumberFormat="1" applyFont="1" applyAlignment="1">
      <alignment horizontal="center" vertical="center" wrapText="1"/>
    </xf>
    <xf numFmtId="164" fontId="2" fillId="0" borderId="1" xfId="0" quotePrefix="1" applyNumberFormat="1" applyFont="1" applyBorder="1" applyAlignment="1">
      <alignment horizontal="center" vertical="center" wrapText="1"/>
    </xf>
    <xf numFmtId="1" fontId="2" fillId="0" borderId="2" xfId="0" applyNumberFormat="1" applyFont="1" applyBorder="1" applyAlignment="1">
      <alignment horizontal="center" vertical="center"/>
    </xf>
    <xf numFmtId="164" fontId="2" fillId="0" borderId="0" xfId="0" applyNumberFormat="1" applyFont="1" applyFill="1" applyAlignment="1">
      <alignment horizontal="center" vertical="center"/>
    </xf>
    <xf numFmtId="0" fontId="1" fillId="0" borderId="5" xfId="0" applyFont="1" applyBorder="1" applyAlignment="1">
      <alignment horizontal="center" vertical="top" wrapText="1"/>
    </xf>
    <xf numFmtId="0" fontId="1" fillId="0" borderId="4" xfId="0" applyFont="1" applyBorder="1" applyAlignment="1">
      <alignment horizontal="center" vertical="center" wrapText="1"/>
    </xf>
    <xf numFmtId="165" fontId="4"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17" fillId="15" borderId="0" xfId="3" applyFont="1" applyFill="1" applyBorder="1" applyAlignment="1">
      <alignment vertical="top"/>
    </xf>
    <xf numFmtId="0" fontId="27" fillId="15" borderId="18" xfId="3" applyFont="1" applyFill="1" applyBorder="1" applyAlignment="1">
      <alignment vertical="top"/>
    </xf>
    <xf numFmtId="0" fontId="35" fillId="0" borderId="0" xfId="0" applyFont="1" applyAlignment="1">
      <alignment horizontal="lef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10"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0" fillId="0" borderId="19" xfId="0" applyFont="1" applyBorder="1" applyAlignment="1">
      <alignment horizontal="center" vertical="center"/>
    </xf>
    <xf numFmtId="0" fontId="35" fillId="0" borderId="0" xfId="0" applyFont="1" applyAlignment="1">
      <alignment horizontal="justify" vertical="center"/>
    </xf>
    <xf numFmtId="0" fontId="8" fillId="0" borderId="0" xfId="0" applyFont="1" applyAlignment="1">
      <alignment horizontal="justify" vertical="center"/>
    </xf>
    <xf numFmtId="0" fontId="36" fillId="0" borderId="0" xfId="0" applyFont="1"/>
    <xf numFmtId="0" fontId="18" fillId="0" borderId="0" xfId="0" applyFont="1"/>
    <xf numFmtId="0" fontId="8" fillId="0" borderId="0" xfId="0" applyFont="1"/>
    <xf numFmtId="0" fontId="10" fillId="0" borderId="4" xfId="0" applyFont="1" applyBorder="1" applyAlignment="1">
      <alignment horizontal="center" vertical="center" wrapText="1"/>
    </xf>
    <xf numFmtId="0" fontId="18" fillId="0" borderId="20" xfId="0" applyFont="1" applyBorder="1" applyAlignment="1">
      <alignment horizontal="center" vertical="center" wrapText="1"/>
    </xf>
    <xf numFmtId="0" fontId="38" fillId="0" borderId="0" xfId="0" applyFont="1"/>
    <xf numFmtId="0" fontId="39" fillId="0" borderId="0" xfId="0" applyFont="1" applyAlignment="1">
      <alignment vertical="center"/>
    </xf>
    <xf numFmtId="0" fontId="39" fillId="0" borderId="0" xfId="0" applyFont="1"/>
    <xf numFmtId="0" fontId="40" fillId="0" borderId="0" xfId="0" applyFont="1"/>
    <xf numFmtId="0" fontId="38" fillId="16" borderId="3" xfId="0" applyFont="1" applyFill="1" applyBorder="1" applyAlignment="1">
      <alignment vertical="center" wrapText="1"/>
    </xf>
    <xf numFmtId="0" fontId="38" fillId="0" borderId="0" xfId="0" applyFont="1" applyAlignment="1">
      <alignment horizontal="center" vertical="center" wrapText="1"/>
    </xf>
    <xf numFmtId="0" fontId="41" fillId="0" borderId="0" xfId="0" applyFont="1" applyAlignment="1">
      <alignment vertical="center"/>
    </xf>
    <xf numFmtId="0" fontId="41" fillId="0" borderId="0" xfId="0" applyFont="1"/>
    <xf numFmtId="0" fontId="42" fillId="0" borderId="0" xfId="0" applyFont="1"/>
    <xf numFmtId="0" fontId="43" fillId="0" borderId="0" xfId="0" applyFont="1"/>
    <xf numFmtId="0" fontId="2" fillId="16" borderId="3" xfId="0" applyFont="1" applyFill="1" applyBorder="1" applyAlignment="1">
      <alignment vertical="center" wrapText="1"/>
    </xf>
    <xf numFmtId="0" fontId="2" fillId="0" borderId="0" xfId="0" applyFont="1"/>
    <xf numFmtId="0" fontId="44" fillId="0" borderId="0" xfId="0" applyFont="1"/>
    <xf numFmtId="0" fontId="40" fillId="0" borderId="0" xfId="0" applyFont="1" applyAlignment="1">
      <alignment vertical="center"/>
    </xf>
    <xf numFmtId="0" fontId="18" fillId="16" borderId="3" xfId="0" applyFont="1" applyFill="1" applyBorder="1" applyAlignment="1">
      <alignment vertical="center"/>
    </xf>
    <xf numFmtId="0" fontId="45" fillId="0" borderId="5" xfId="0" applyFont="1" applyBorder="1" applyAlignment="1">
      <alignment horizontal="center" vertical="center" wrapText="1"/>
    </xf>
    <xf numFmtId="0" fontId="45"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46" fillId="0" borderId="0" xfId="0" applyFont="1" applyAlignment="1">
      <alignment vertical="center" wrapText="1"/>
    </xf>
    <xf numFmtId="0" fontId="47" fillId="0" borderId="0" xfId="0" applyFont="1" applyAlignment="1">
      <alignment vertical="top"/>
    </xf>
    <xf numFmtId="0" fontId="0" fillId="0" borderId="0" xfId="0" applyFont="1" applyAlignment="1">
      <alignment vertical="top"/>
    </xf>
    <xf numFmtId="0" fontId="0" fillId="0" borderId="0" xfId="0" applyFont="1" applyAlignment="1">
      <alignment vertical="top" wrapText="1"/>
    </xf>
    <xf numFmtId="0" fontId="48" fillId="0" borderId="0" xfId="0" applyFont="1" applyAlignment="1">
      <alignment vertical="top"/>
    </xf>
    <xf numFmtId="0" fontId="49" fillId="0" borderId="0" xfId="0" applyFont="1" applyAlignment="1">
      <alignment vertical="top"/>
    </xf>
    <xf numFmtId="0" fontId="14" fillId="17" borderId="0" xfId="0" applyFont="1" applyFill="1" applyAlignment="1">
      <alignment vertical="top"/>
    </xf>
    <xf numFmtId="0" fontId="50" fillId="17" borderId="0" xfId="0" applyFont="1" applyFill="1" applyAlignment="1">
      <alignment vertical="top"/>
    </xf>
    <xf numFmtId="0" fontId="15" fillId="17" borderId="0" xfId="0" applyFont="1" applyFill="1" applyAlignment="1">
      <alignment vertical="top"/>
    </xf>
    <xf numFmtId="0" fontId="51" fillId="17" borderId="0" xfId="0" applyFont="1" applyFill="1" applyAlignment="1">
      <alignment vertical="top"/>
    </xf>
    <xf numFmtId="0" fontId="52" fillId="0" borderId="0" xfId="0" applyFont="1" applyAlignment="1">
      <alignment vertical="top"/>
    </xf>
    <xf numFmtId="0" fontId="53" fillId="0" borderId="0" xfId="0" applyFont="1" applyAlignment="1">
      <alignment vertical="top"/>
    </xf>
    <xf numFmtId="0" fontId="14" fillId="17" borderId="0" xfId="0" applyFont="1" applyFill="1" applyAlignment="1">
      <alignment vertical="top" wrapText="1"/>
    </xf>
    <xf numFmtId="0" fontId="54" fillId="0" borderId="0" xfId="0" applyFont="1" applyAlignment="1">
      <alignment vertical="top"/>
    </xf>
    <xf numFmtId="0" fontId="54" fillId="0" borderId="0" xfId="0" applyFont="1" applyAlignment="1">
      <alignment vertical="top" wrapText="1"/>
    </xf>
    <xf numFmtId="0" fontId="17" fillId="5" borderId="0" xfId="3" applyFont="1" applyFill="1" applyBorder="1" applyAlignment="1">
      <alignment vertical="top"/>
    </xf>
    <xf numFmtId="0" fontId="27" fillId="5" borderId="21" xfId="3" applyFont="1" applyFill="1" applyBorder="1" applyAlignment="1">
      <alignment vertical="top"/>
    </xf>
    <xf numFmtId="0" fontId="29" fillId="11" borderId="0" xfId="0" applyFont="1" applyFill="1" applyAlignment="1">
      <alignment vertical="center" textRotation="180" wrapText="1"/>
    </xf>
    <xf numFmtId="17" fontId="8" fillId="11" borderId="0" xfId="0" applyNumberFormat="1" applyFont="1" applyFill="1" applyAlignment="1">
      <alignment horizontal="center" vertical="center"/>
    </xf>
    <xf numFmtId="14" fontId="0" fillId="11" borderId="0" xfId="0" applyNumberFormat="1" applyFont="1" applyFill="1"/>
    <xf numFmtId="165" fontId="4" fillId="11" borderId="0" xfId="0" applyNumberFormat="1" applyFont="1" applyFill="1" applyBorder="1" applyAlignment="1">
      <alignment horizontal="center" vertical="center"/>
    </xf>
    <xf numFmtId="0" fontId="61" fillId="11" borderId="0" xfId="0" applyFont="1" applyFill="1"/>
    <xf numFmtId="0" fontId="17" fillId="13" borderId="17" xfId="3" applyFont="1" applyFill="1" applyBorder="1" applyAlignment="1">
      <alignment vertical="top" wrapText="1"/>
    </xf>
    <xf numFmtId="0" fontId="0" fillId="13" borderId="17" xfId="0" applyFill="1" applyBorder="1" applyAlignment="1">
      <alignment vertical="top" wrapText="1"/>
    </xf>
    <xf numFmtId="0" fontId="62" fillId="13" borderId="16" xfId="0" applyFont="1" applyFill="1" applyBorder="1" applyAlignment="1">
      <alignment vertical="top" wrapText="1"/>
    </xf>
    <xf numFmtId="0" fontId="62" fillId="13" borderId="16" xfId="3" applyFont="1" applyFill="1" applyBorder="1" applyAlignment="1">
      <alignment vertical="top" wrapText="1"/>
    </xf>
    <xf numFmtId="0" fontId="62" fillId="13" borderId="16" xfId="3" applyFont="1" applyFill="1" applyBorder="1" applyAlignment="1">
      <alignment vertical="top"/>
    </xf>
    <xf numFmtId="0" fontId="28" fillId="14" borderId="0" xfId="0" applyFont="1" applyFill="1" applyAlignment="1">
      <alignment horizontal="center" vertical="center" textRotation="180"/>
    </xf>
    <xf numFmtId="0" fontId="59" fillId="18" borderId="0" xfId="0" applyFont="1" applyFill="1" applyBorder="1" applyAlignment="1">
      <alignment horizontal="left" vertical="center" wrapText="1" indent="1"/>
    </xf>
    <xf numFmtId="0" fontId="60" fillId="18" borderId="0" xfId="0" applyFont="1" applyFill="1" applyAlignment="1">
      <alignment horizontal="left" vertical="center" wrapText="1" indent="1"/>
    </xf>
    <xf numFmtId="0" fontId="55" fillId="5" borderId="0" xfId="3" applyFont="1" applyFill="1" applyBorder="1" applyAlignment="1">
      <alignment horizontal="left" vertical="top" indent="1"/>
    </xf>
    <xf numFmtId="0" fontId="55" fillId="5" borderId="21" xfId="3" applyFont="1" applyFill="1" applyBorder="1" applyAlignment="1">
      <alignment horizontal="left" vertical="top" indent="1"/>
    </xf>
    <xf numFmtId="0" fontId="17" fillId="5" borderId="0" xfId="3" applyFont="1" applyFill="1" applyBorder="1" applyAlignment="1">
      <alignment horizontal="center" vertical="top"/>
    </xf>
    <xf numFmtId="0" fontId="17" fillId="5" borderId="21" xfId="3" applyFont="1" applyFill="1" applyBorder="1" applyAlignment="1">
      <alignment horizontal="center" vertical="top"/>
    </xf>
    <xf numFmtId="0" fontId="55" fillId="5" borderId="0" xfId="3" applyFont="1" applyFill="1" applyBorder="1" applyAlignment="1">
      <alignment horizontal="center" vertical="top"/>
    </xf>
    <xf numFmtId="0" fontId="55" fillId="5" borderId="21" xfId="3" applyFont="1" applyFill="1" applyBorder="1" applyAlignment="1">
      <alignment horizontal="center" vertical="top"/>
    </xf>
    <xf numFmtId="0" fontId="29" fillId="18" borderId="0" xfId="0" applyFont="1" applyFill="1" applyAlignment="1">
      <alignment horizontal="center" vertical="center" textRotation="180" wrapText="1"/>
    </xf>
    <xf numFmtId="0" fontId="59" fillId="14" borderId="0" xfId="0" applyFont="1" applyFill="1" applyBorder="1" applyAlignment="1">
      <alignment horizontal="left" vertical="center" wrapText="1" indent="1"/>
    </xf>
    <xf numFmtId="0" fontId="60" fillId="14" borderId="0" xfId="0" applyFont="1" applyFill="1" applyAlignment="1">
      <alignment horizontal="left" vertical="center" wrapText="1" indent="1"/>
    </xf>
    <xf numFmtId="0" fontId="17" fillId="15" borderId="0" xfId="3" applyFont="1" applyFill="1" applyBorder="1" applyAlignment="1">
      <alignment horizontal="left" vertical="top" indent="1"/>
    </xf>
    <xf numFmtId="0" fontId="17" fillId="15" borderId="18" xfId="3" applyFont="1" applyFill="1" applyBorder="1" applyAlignment="1">
      <alignment horizontal="left" vertical="top" indent="1"/>
    </xf>
    <xf numFmtId="0" fontId="17" fillId="15" borderId="0" xfId="3" applyFont="1" applyFill="1" applyBorder="1" applyAlignment="1">
      <alignment horizontal="center" vertical="top"/>
    </xf>
    <xf numFmtId="0" fontId="17" fillId="15" borderId="18" xfId="3" applyFont="1" applyFill="1" applyBorder="1" applyAlignment="1">
      <alignment horizontal="center" vertical="top"/>
    </xf>
    <xf numFmtId="0" fontId="0" fillId="13" borderId="17" xfId="0" applyFill="1" applyBorder="1" applyAlignment="1">
      <alignment horizontal="left" vertical="top" wrapText="1" indent="1"/>
    </xf>
    <xf numFmtId="0" fontId="0" fillId="13" borderId="16" xfId="0" applyFill="1" applyBorder="1" applyAlignment="1">
      <alignment horizontal="left" vertical="top" wrapText="1" indent="1"/>
    </xf>
    <xf numFmtId="0" fontId="0" fillId="13" borderId="17" xfId="0" applyFill="1" applyBorder="1" applyAlignment="1">
      <alignment horizontal="center" vertical="top" wrapText="1"/>
    </xf>
    <xf numFmtId="0" fontId="0" fillId="13" borderId="16" xfId="0" applyFill="1" applyBorder="1" applyAlignment="1">
      <alignment horizontal="center" vertical="top" wrapText="1"/>
    </xf>
    <xf numFmtId="0" fontId="29" fillId="12" borderId="0" xfId="0" applyFont="1" applyFill="1" applyAlignment="1">
      <alignment horizontal="center" vertical="center" textRotation="180"/>
    </xf>
    <xf numFmtId="0" fontId="59" fillId="12" borderId="0" xfId="0" applyFont="1" applyFill="1" applyBorder="1" applyAlignment="1">
      <alignment horizontal="left" vertical="center" wrapText="1" indent="1"/>
    </xf>
    <xf numFmtId="0" fontId="60" fillId="12" borderId="0" xfId="0" applyFont="1" applyFill="1" applyAlignment="1">
      <alignment horizontal="left" vertical="center" wrapText="1" indent="1"/>
    </xf>
    <xf numFmtId="0" fontId="17" fillId="13" borderId="0" xfId="3" applyFont="1" applyFill="1" applyBorder="1" applyAlignment="1">
      <alignment horizontal="left" vertical="top" indent="1"/>
    </xf>
    <xf numFmtId="0" fontId="17" fillId="13" borderId="16" xfId="3" applyFont="1" applyFill="1" applyBorder="1" applyAlignment="1">
      <alignment horizontal="left" vertical="top" indent="1"/>
    </xf>
    <xf numFmtId="0" fontId="17" fillId="13" borderId="0" xfId="3" applyFont="1" applyFill="1" applyBorder="1" applyAlignment="1">
      <alignment horizontal="center" vertical="top"/>
    </xf>
    <xf numFmtId="0" fontId="17" fillId="13" borderId="16" xfId="3" applyFont="1" applyFill="1" applyBorder="1" applyAlignment="1">
      <alignment horizontal="center" vertical="top"/>
    </xf>
    <xf numFmtId="0" fontId="17" fillId="13" borderId="17" xfId="3" applyFont="1" applyFill="1" applyBorder="1" applyAlignment="1">
      <alignment horizontal="left" vertical="top" wrapText="1" indent="1"/>
    </xf>
    <xf numFmtId="0" fontId="17" fillId="13" borderId="16" xfId="3" applyFont="1" applyFill="1" applyBorder="1" applyAlignment="1">
      <alignment horizontal="left" vertical="top" wrapText="1" indent="1"/>
    </xf>
    <xf numFmtId="0" fontId="17" fillId="13" borderId="17" xfId="3" applyFont="1" applyFill="1" applyBorder="1" applyAlignment="1">
      <alignment horizontal="center" vertical="top" wrapText="1"/>
    </xf>
    <xf numFmtId="0" fontId="17" fillId="13" borderId="16" xfId="3" applyFont="1" applyFill="1" applyBorder="1" applyAlignment="1">
      <alignment horizontal="center" vertical="top" wrapText="1"/>
    </xf>
    <xf numFmtId="0" fontId="59" fillId="6" borderId="0" xfId="0" applyFont="1" applyFill="1" applyAlignment="1">
      <alignment horizontal="left" vertical="center" wrapText="1" indent="1"/>
    </xf>
    <xf numFmtId="0" fontId="59" fillId="9" borderId="0" xfId="0" applyFont="1" applyFill="1" applyBorder="1" applyAlignment="1">
      <alignment horizontal="left" vertical="center" wrapText="1" indent="1"/>
    </xf>
    <xf numFmtId="0" fontId="17" fillId="7" borderId="0" xfId="3" applyFont="1" applyFill="1" applyBorder="1" applyAlignment="1">
      <alignment horizontal="left" vertical="top" indent="1"/>
    </xf>
    <xf numFmtId="0" fontId="17" fillId="7" borderId="14" xfId="3" applyFont="1" applyFill="1" applyBorder="1" applyAlignment="1">
      <alignment horizontal="left" vertical="top" indent="1"/>
    </xf>
    <xf numFmtId="0" fontId="17" fillId="7" borderId="13" xfId="3" applyFont="1" applyFill="1" applyBorder="1" applyAlignment="1">
      <alignment horizontal="left" vertical="top" indent="1"/>
    </xf>
    <xf numFmtId="165" fontId="17" fillId="7" borderId="0" xfId="3" applyNumberFormat="1" applyFont="1" applyFill="1" applyBorder="1" applyAlignment="1">
      <alignment horizontal="center" vertical="top"/>
    </xf>
    <xf numFmtId="165" fontId="17" fillId="7" borderId="14" xfId="3" applyNumberFormat="1" applyFont="1" applyFill="1" applyBorder="1" applyAlignment="1">
      <alignment horizontal="center" vertical="top"/>
    </xf>
    <xf numFmtId="0" fontId="17" fillId="7" borderId="13" xfId="3" applyFont="1" applyFill="1" applyBorder="1" applyAlignment="1">
      <alignment horizontal="center" vertical="top"/>
    </xf>
    <xf numFmtId="0" fontId="17" fillId="7" borderId="14" xfId="3" applyFont="1" applyFill="1" applyBorder="1" applyAlignment="1">
      <alignment horizontal="center" vertical="top"/>
    </xf>
    <xf numFmtId="0" fontId="17" fillId="10" borderId="0" xfId="3" applyFont="1" applyFill="1" applyBorder="1" applyAlignment="1">
      <alignment horizontal="left" vertical="top" indent="1"/>
    </xf>
    <xf numFmtId="0" fontId="17" fillId="10" borderId="15" xfId="3" applyFont="1" applyFill="1" applyBorder="1" applyAlignment="1">
      <alignment horizontal="left" vertical="top" indent="1"/>
    </xf>
    <xf numFmtId="0" fontId="17" fillId="10" borderId="0" xfId="3" applyFont="1" applyFill="1" applyBorder="1" applyAlignment="1">
      <alignment horizontal="center" vertical="top"/>
    </xf>
    <xf numFmtId="0" fontId="17" fillId="10" borderId="15" xfId="3" applyFont="1" applyFill="1" applyBorder="1" applyAlignment="1">
      <alignment horizontal="center" vertical="top"/>
    </xf>
    <xf numFmtId="0" fontId="29" fillId="6" borderId="0" xfId="0" applyFont="1" applyFill="1" applyAlignment="1">
      <alignment horizontal="center" vertical="center" textRotation="180" wrapText="1"/>
    </xf>
    <xf numFmtId="0" fontId="29" fillId="6" borderId="0" xfId="0" applyFont="1" applyFill="1" applyAlignment="1">
      <alignment horizontal="center" vertical="center" textRotation="180"/>
    </xf>
    <xf numFmtId="0" fontId="28" fillId="9" borderId="0" xfId="0" applyFont="1" applyFill="1" applyAlignment="1">
      <alignment horizontal="center" vertical="center" textRotation="180"/>
    </xf>
    <xf numFmtId="0" fontId="60" fillId="6" borderId="0" xfId="0" applyFont="1" applyFill="1" applyAlignment="1">
      <alignment horizontal="left" vertical="center" wrapText="1" indent="1"/>
    </xf>
    <xf numFmtId="0" fontId="60" fillId="9" borderId="0" xfId="0" applyFont="1" applyFill="1" applyAlignment="1">
      <alignment horizontal="left" vertical="center" wrapText="1" indent="1"/>
    </xf>
    <xf numFmtId="0" fontId="56" fillId="5" borderId="0" xfId="0" applyFont="1" applyFill="1" applyAlignment="1">
      <alignment vertical="center" wrapText="1"/>
    </xf>
    <xf numFmtId="0" fontId="13" fillId="5" borderId="0" xfId="0" applyFont="1" applyFill="1" applyAlignment="1">
      <alignment vertical="center" wrapText="1"/>
    </xf>
    <xf numFmtId="0" fontId="58" fillId="5" borderId="0" xfId="0" applyFont="1" applyFill="1" applyAlignment="1">
      <alignment horizontal="center" vertical="center" textRotation="90"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1" fillId="2" borderId="0"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0" xfId="0" quotePrefix="1" applyFont="1" applyAlignment="1">
      <alignment horizontal="center" vertical="center"/>
    </xf>
    <xf numFmtId="0" fontId="8" fillId="0" borderId="2" xfId="0" quotePrefix="1" applyFont="1" applyBorder="1" applyAlignment="1">
      <alignment horizontal="center" vertical="center"/>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8" borderId="0" xfId="0" applyFont="1" applyFill="1" applyAlignment="1">
      <alignment horizontal="center" vertical="center" wrapText="1"/>
    </xf>
    <xf numFmtId="0" fontId="10" fillId="8"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18" fillId="2" borderId="3" xfId="0" applyFont="1" applyFill="1" applyBorder="1" applyAlignment="1">
      <alignment horizontal="center" vertical="center"/>
    </xf>
    <xf numFmtId="0" fontId="8" fillId="8" borderId="0" xfId="0" applyFont="1" applyFill="1" applyAlignment="1">
      <alignment horizontal="center" vertical="center" wrapText="1"/>
    </xf>
    <xf numFmtId="0" fontId="8" fillId="8" borderId="2" xfId="0" applyFont="1" applyFill="1" applyBorder="1" applyAlignment="1">
      <alignment horizontal="center" vertical="center" wrapText="1"/>
    </xf>
    <xf numFmtId="0" fontId="18" fillId="0" borderId="0" xfId="0" applyFont="1" applyAlignment="1">
      <alignment horizontal="center" vertical="center"/>
    </xf>
    <xf numFmtId="0" fontId="8" fillId="0" borderId="1" xfId="0" applyFont="1" applyBorder="1" applyAlignment="1">
      <alignment horizontal="center" vertical="center"/>
    </xf>
    <xf numFmtId="0" fontId="18" fillId="2" borderId="0" xfId="0" applyFont="1" applyFill="1" applyAlignment="1">
      <alignment horizontal="center" vertical="center"/>
    </xf>
    <xf numFmtId="0" fontId="8" fillId="0" borderId="5" xfId="0" applyFont="1" applyBorder="1" applyAlignment="1">
      <alignment horizontal="center"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left" vertical="center"/>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cellXfs>
  <cellStyles count="4">
    <cellStyle name="Collegamento ipertestuale" xfId="3" builtinId="8"/>
    <cellStyle name="Migliaia" xfId="1" builtinId="3"/>
    <cellStyle name="Normale" xfId="0" builtinId="0"/>
    <cellStyle name="Percentuale" xfId="2" builtinId="5"/>
  </cellStyles>
  <dxfs count="0"/>
  <tableStyles count="0" defaultTableStyle="TableStyleMedium2" defaultPivotStyle="PivotStyleLight16"/>
  <colors>
    <mruColors>
      <color rgb="FF951B81"/>
      <color rgb="FFF5E8F3"/>
      <color rgb="FF1D2D51"/>
      <color rgb="FFE5EAEE"/>
      <color rgb="FF000000"/>
      <color rgb="FF4D6989"/>
      <color rgb="FF95817B"/>
      <color rgb="FFF4F3F2"/>
      <color rgb="FFF39200"/>
      <color rgb="FF009A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hyperlink" Target="#'RCG2021'!A4"/></Relationships>
</file>

<file path=xl/drawings/_rels/drawing10.xml.rels><?xml version="1.0" encoding="UTF-8" standalone="yes"?>
<Relationships xmlns="http://schemas.openxmlformats.org/package/2006/relationships"><Relationship Id="rId1" Type="http://schemas.openxmlformats.org/officeDocument/2006/relationships/hyperlink" Target="#'RCG2021'!A4"/></Relationships>
</file>

<file path=xl/drawings/_rels/drawing11.xml.rels><?xml version="1.0" encoding="UTF-8" standalone="yes"?>
<Relationships xmlns="http://schemas.openxmlformats.org/package/2006/relationships"><Relationship Id="rId1" Type="http://schemas.openxmlformats.org/officeDocument/2006/relationships/hyperlink" Target="#'RCG2021'!A4"/></Relationships>
</file>

<file path=xl/drawings/_rels/drawing12.xml.rels><?xml version="1.0" encoding="UTF-8" standalone="yes"?>
<Relationships xmlns="http://schemas.openxmlformats.org/package/2006/relationships"><Relationship Id="rId1" Type="http://schemas.openxmlformats.org/officeDocument/2006/relationships/hyperlink" Target="#'RCG2021'!A4"/></Relationships>
</file>

<file path=xl/drawings/_rels/drawing13.xml.rels><?xml version="1.0" encoding="UTF-8" standalone="yes"?>
<Relationships xmlns="http://schemas.openxmlformats.org/package/2006/relationships"><Relationship Id="rId1" Type="http://schemas.openxmlformats.org/officeDocument/2006/relationships/hyperlink" Target="#'RCG2021'!A4"/></Relationships>
</file>

<file path=xl/drawings/_rels/drawing14.xml.rels><?xml version="1.0" encoding="UTF-8" standalone="yes"?>
<Relationships xmlns="http://schemas.openxmlformats.org/package/2006/relationships"><Relationship Id="rId1" Type="http://schemas.openxmlformats.org/officeDocument/2006/relationships/hyperlink" Target="#'RCG2021'!A4"/></Relationships>
</file>

<file path=xl/drawings/_rels/drawing15.xml.rels><?xml version="1.0" encoding="UTF-8" standalone="yes"?>
<Relationships xmlns="http://schemas.openxmlformats.org/package/2006/relationships"><Relationship Id="rId1" Type="http://schemas.openxmlformats.org/officeDocument/2006/relationships/hyperlink" Target="#'RCG2021'!A4"/></Relationships>
</file>

<file path=xl/drawings/_rels/drawing16.xml.rels><?xml version="1.0" encoding="UTF-8" standalone="yes"?>
<Relationships xmlns="http://schemas.openxmlformats.org/package/2006/relationships"><Relationship Id="rId1" Type="http://schemas.openxmlformats.org/officeDocument/2006/relationships/hyperlink" Target="#'RCG2021'!A4"/></Relationships>
</file>

<file path=xl/drawings/_rels/drawing17.xml.rels><?xml version="1.0" encoding="UTF-8" standalone="yes"?>
<Relationships xmlns="http://schemas.openxmlformats.org/package/2006/relationships"><Relationship Id="rId1" Type="http://schemas.openxmlformats.org/officeDocument/2006/relationships/hyperlink" Target="#'RCG2021'!A4"/></Relationships>
</file>

<file path=xl/drawings/_rels/drawing18.xml.rels><?xml version="1.0" encoding="UTF-8" standalone="yes"?>
<Relationships xmlns="http://schemas.openxmlformats.org/package/2006/relationships"><Relationship Id="rId1" Type="http://schemas.openxmlformats.org/officeDocument/2006/relationships/hyperlink" Target="#'RCG2021'!A4"/></Relationships>
</file>

<file path=xl/drawings/_rels/drawing19.xml.rels><?xml version="1.0" encoding="UTF-8" standalone="yes"?>
<Relationships xmlns="http://schemas.openxmlformats.org/package/2006/relationships"><Relationship Id="rId1" Type="http://schemas.openxmlformats.org/officeDocument/2006/relationships/hyperlink" Target="#'RCG2021'!A4"/></Relationships>
</file>

<file path=xl/drawings/_rels/drawing2.xml.rels><?xml version="1.0" encoding="UTF-8" standalone="yes"?>
<Relationships xmlns="http://schemas.openxmlformats.org/package/2006/relationships"><Relationship Id="rId1" Type="http://schemas.openxmlformats.org/officeDocument/2006/relationships/hyperlink" Target="#'RCG2021'!A4"/></Relationships>
</file>

<file path=xl/drawings/_rels/drawing20.xml.rels><?xml version="1.0" encoding="UTF-8" standalone="yes"?>
<Relationships xmlns="http://schemas.openxmlformats.org/package/2006/relationships"><Relationship Id="rId1" Type="http://schemas.openxmlformats.org/officeDocument/2006/relationships/hyperlink" Target="#'RCG2021'!A4"/></Relationships>
</file>

<file path=xl/drawings/_rels/drawing21.xml.rels><?xml version="1.0" encoding="UTF-8" standalone="yes"?>
<Relationships xmlns="http://schemas.openxmlformats.org/package/2006/relationships"><Relationship Id="rId1" Type="http://schemas.openxmlformats.org/officeDocument/2006/relationships/hyperlink" Target="#'RCG2021'!A4"/></Relationships>
</file>

<file path=xl/drawings/_rels/drawing22.xml.rels><?xml version="1.0" encoding="UTF-8" standalone="yes"?>
<Relationships xmlns="http://schemas.openxmlformats.org/package/2006/relationships"><Relationship Id="rId1" Type="http://schemas.openxmlformats.org/officeDocument/2006/relationships/hyperlink" Target="#'RCG2021'!A4"/></Relationships>
</file>

<file path=xl/drawings/_rels/drawing23.xml.rels><?xml version="1.0" encoding="UTF-8" standalone="yes"?>
<Relationships xmlns="http://schemas.openxmlformats.org/package/2006/relationships"><Relationship Id="rId1" Type="http://schemas.openxmlformats.org/officeDocument/2006/relationships/hyperlink" Target="#'RCG2021'!A4"/></Relationships>
</file>

<file path=xl/drawings/_rels/drawing24.xml.rels><?xml version="1.0" encoding="UTF-8" standalone="yes"?>
<Relationships xmlns="http://schemas.openxmlformats.org/package/2006/relationships"><Relationship Id="rId1" Type="http://schemas.openxmlformats.org/officeDocument/2006/relationships/hyperlink" Target="#'RCG2021'!A4"/></Relationships>
</file>

<file path=xl/drawings/_rels/drawing25.xml.rels><?xml version="1.0" encoding="UTF-8" standalone="yes"?>
<Relationships xmlns="http://schemas.openxmlformats.org/package/2006/relationships"><Relationship Id="rId1" Type="http://schemas.openxmlformats.org/officeDocument/2006/relationships/hyperlink" Target="#'RCG2021'!A4"/></Relationships>
</file>

<file path=xl/drawings/_rels/drawing26.xml.rels><?xml version="1.0" encoding="UTF-8" standalone="yes"?>
<Relationships xmlns="http://schemas.openxmlformats.org/package/2006/relationships"><Relationship Id="rId1" Type="http://schemas.openxmlformats.org/officeDocument/2006/relationships/hyperlink" Target="#'RCG2021'!A4"/></Relationships>
</file>

<file path=xl/drawings/_rels/drawing27.xml.rels><?xml version="1.0" encoding="UTF-8" standalone="yes"?>
<Relationships xmlns="http://schemas.openxmlformats.org/package/2006/relationships"><Relationship Id="rId1" Type="http://schemas.openxmlformats.org/officeDocument/2006/relationships/hyperlink" Target="#'RCG2021'!A4"/></Relationships>
</file>

<file path=xl/drawings/_rels/drawing28.xml.rels><?xml version="1.0" encoding="UTF-8" standalone="yes"?>
<Relationships xmlns="http://schemas.openxmlformats.org/package/2006/relationships"><Relationship Id="rId1" Type="http://schemas.openxmlformats.org/officeDocument/2006/relationships/hyperlink" Target="#'RCG2021'!A4"/></Relationships>
</file>

<file path=xl/drawings/_rels/drawing29.xml.rels><?xml version="1.0" encoding="UTF-8" standalone="yes"?>
<Relationships xmlns="http://schemas.openxmlformats.org/package/2006/relationships"><Relationship Id="rId1" Type="http://schemas.openxmlformats.org/officeDocument/2006/relationships/hyperlink" Target="#'RCG2021'!A4"/></Relationships>
</file>

<file path=xl/drawings/_rels/drawing3.xml.rels><?xml version="1.0" encoding="UTF-8" standalone="yes"?>
<Relationships xmlns="http://schemas.openxmlformats.org/package/2006/relationships"><Relationship Id="rId1" Type="http://schemas.openxmlformats.org/officeDocument/2006/relationships/hyperlink" Target="#'RCG2021'!A4"/></Relationships>
</file>

<file path=xl/drawings/_rels/drawing30.xml.rels><?xml version="1.0" encoding="UTF-8" standalone="yes"?>
<Relationships xmlns="http://schemas.openxmlformats.org/package/2006/relationships"><Relationship Id="rId1" Type="http://schemas.openxmlformats.org/officeDocument/2006/relationships/hyperlink" Target="#'RCG2021'!A4"/></Relationships>
</file>

<file path=xl/drawings/_rels/drawing31.xml.rels><?xml version="1.0" encoding="UTF-8" standalone="yes"?>
<Relationships xmlns="http://schemas.openxmlformats.org/package/2006/relationships"><Relationship Id="rId1" Type="http://schemas.openxmlformats.org/officeDocument/2006/relationships/hyperlink" Target="#'RCG2021'!A4"/></Relationships>
</file>

<file path=xl/drawings/_rels/drawing32.xml.rels><?xml version="1.0" encoding="UTF-8" standalone="yes"?>
<Relationships xmlns="http://schemas.openxmlformats.org/package/2006/relationships"><Relationship Id="rId1" Type="http://schemas.openxmlformats.org/officeDocument/2006/relationships/hyperlink" Target="#'RCG2021'!A4"/></Relationships>
</file>

<file path=xl/drawings/_rels/drawing33.xml.rels><?xml version="1.0" encoding="UTF-8" standalone="yes"?>
<Relationships xmlns="http://schemas.openxmlformats.org/package/2006/relationships"><Relationship Id="rId1" Type="http://schemas.openxmlformats.org/officeDocument/2006/relationships/hyperlink" Target="#'RCG2021'!A4"/></Relationships>
</file>

<file path=xl/drawings/_rels/drawing34.xml.rels><?xml version="1.0" encoding="UTF-8" standalone="yes"?>
<Relationships xmlns="http://schemas.openxmlformats.org/package/2006/relationships"><Relationship Id="rId1" Type="http://schemas.openxmlformats.org/officeDocument/2006/relationships/hyperlink" Target="#'RCG2021'!A4"/></Relationships>
</file>

<file path=xl/drawings/_rels/drawing35.xml.rels><?xml version="1.0" encoding="UTF-8" standalone="yes"?>
<Relationships xmlns="http://schemas.openxmlformats.org/package/2006/relationships"><Relationship Id="rId1" Type="http://schemas.openxmlformats.org/officeDocument/2006/relationships/hyperlink" Target="#'RCG2021'!A4"/></Relationships>
</file>

<file path=xl/drawings/_rels/drawing36.xml.rels><?xml version="1.0" encoding="UTF-8" standalone="yes"?>
<Relationships xmlns="http://schemas.openxmlformats.org/package/2006/relationships"><Relationship Id="rId1" Type="http://schemas.openxmlformats.org/officeDocument/2006/relationships/hyperlink" Target="#'RCG2021'!A4"/></Relationships>
</file>

<file path=xl/drawings/_rels/drawing37.xml.rels><?xml version="1.0" encoding="UTF-8" standalone="yes"?>
<Relationships xmlns="http://schemas.openxmlformats.org/package/2006/relationships"><Relationship Id="rId1" Type="http://schemas.openxmlformats.org/officeDocument/2006/relationships/hyperlink" Target="#'RCG2021'!A4"/></Relationships>
</file>

<file path=xl/drawings/_rels/drawing38.xml.rels><?xml version="1.0" encoding="UTF-8" standalone="yes"?>
<Relationships xmlns="http://schemas.openxmlformats.org/package/2006/relationships"><Relationship Id="rId1" Type="http://schemas.openxmlformats.org/officeDocument/2006/relationships/hyperlink" Target="#'RCG2021'!A4"/></Relationships>
</file>

<file path=xl/drawings/_rels/drawing39.xml.rels><?xml version="1.0" encoding="UTF-8" standalone="yes"?>
<Relationships xmlns="http://schemas.openxmlformats.org/package/2006/relationships"><Relationship Id="rId1" Type="http://schemas.openxmlformats.org/officeDocument/2006/relationships/hyperlink" Target="#'RCG2021'!A4"/></Relationships>
</file>

<file path=xl/drawings/_rels/drawing4.xml.rels><?xml version="1.0" encoding="UTF-8" standalone="yes"?>
<Relationships xmlns="http://schemas.openxmlformats.org/package/2006/relationships"><Relationship Id="rId1" Type="http://schemas.openxmlformats.org/officeDocument/2006/relationships/hyperlink" Target="#'RCG2021'!A4"/></Relationships>
</file>

<file path=xl/drawings/_rels/drawing40.xml.rels><?xml version="1.0" encoding="UTF-8" standalone="yes"?>
<Relationships xmlns="http://schemas.openxmlformats.org/package/2006/relationships"><Relationship Id="rId1" Type="http://schemas.openxmlformats.org/officeDocument/2006/relationships/hyperlink" Target="#'RCG2021'!A4"/></Relationships>
</file>

<file path=xl/drawings/_rels/drawing41.xml.rels><?xml version="1.0" encoding="UTF-8" standalone="yes"?>
<Relationships xmlns="http://schemas.openxmlformats.org/package/2006/relationships"><Relationship Id="rId1" Type="http://schemas.openxmlformats.org/officeDocument/2006/relationships/hyperlink" Target="#'RCG2021'!A4"/></Relationships>
</file>

<file path=xl/drawings/_rels/drawing42.xml.rels><?xml version="1.0" encoding="UTF-8" standalone="yes"?>
<Relationships xmlns="http://schemas.openxmlformats.org/package/2006/relationships"><Relationship Id="rId1" Type="http://schemas.openxmlformats.org/officeDocument/2006/relationships/hyperlink" Target="#'RCG2021'!A4"/></Relationships>
</file>

<file path=xl/drawings/_rels/drawing43.xml.rels><?xml version="1.0" encoding="UTF-8" standalone="yes"?>
<Relationships xmlns="http://schemas.openxmlformats.org/package/2006/relationships"><Relationship Id="rId1" Type="http://schemas.openxmlformats.org/officeDocument/2006/relationships/hyperlink" Target="#'RCG2021'!A4"/></Relationships>
</file>

<file path=xl/drawings/_rels/drawing44.xml.rels><?xml version="1.0" encoding="UTF-8" standalone="yes"?>
<Relationships xmlns="http://schemas.openxmlformats.org/package/2006/relationships"><Relationship Id="rId1" Type="http://schemas.openxmlformats.org/officeDocument/2006/relationships/hyperlink" Target="#'RCG2021'!A4"/></Relationships>
</file>

<file path=xl/drawings/_rels/drawing45.xml.rels><?xml version="1.0" encoding="UTF-8" standalone="yes"?>
<Relationships xmlns="http://schemas.openxmlformats.org/package/2006/relationships"><Relationship Id="rId1" Type="http://schemas.openxmlformats.org/officeDocument/2006/relationships/hyperlink" Target="#'RCG2021'!A4"/></Relationships>
</file>

<file path=xl/drawings/_rels/drawing46.xml.rels><?xml version="1.0" encoding="UTF-8" standalone="yes"?>
<Relationships xmlns="http://schemas.openxmlformats.org/package/2006/relationships"><Relationship Id="rId1" Type="http://schemas.openxmlformats.org/officeDocument/2006/relationships/hyperlink" Target="#'RCG2021'!A4"/></Relationships>
</file>

<file path=xl/drawings/_rels/drawing47.xml.rels><?xml version="1.0" encoding="UTF-8" standalone="yes"?>
<Relationships xmlns="http://schemas.openxmlformats.org/package/2006/relationships"><Relationship Id="rId1" Type="http://schemas.openxmlformats.org/officeDocument/2006/relationships/hyperlink" Target="#'RCG2021'!A4"/></Relationships>
</file>

<file path=xl/drawings/_rels/drawing48.xml.rels><?xml version="1.0" encoding="UTF-8" standalone="yes"?>
<Relationships xmlns="http://schemas.openxmlformats.org/package/2006/relationships"><Relationship Id="rId1" Type="http://schemas.openxmlformats.org/officeDocument/2006/relationships/hyperlink" Target="#'RCG2021'!A4"/></Relationships>
</file>

<file path=xl/drawings/_rels/drawing49.xml.rels><?xml version="1.0" encoding="UTF-8" standalone="yes"?>
<Relationships xmlns="http://schemas.openxmlformats.org/package/2006/relationships"><Relationship Id="rId1" Type="http://schemas.openxmlformats.org/officeDocument/2006/relationships/hyperlink" Target="#'RCG2021'!A4"/></Relationships>
</file>

<file path=xl/drawings/_rels/drawing5.xml.rels><?xml version="1.0" encoding="UTF-8" standalone="yes"?>
<Relationships xmlns="http://schemas.openxmlformats.org/package/2006/relationships"><Relationship Id="rId1" Type="http://schemas.openxmlformats.org/officeDocument/2006/relationships/hyperlink" Target="#'RCG2021'!A4"/></Relationships>
</file>

<file path=xl/drawings/_rels/drawing50.xml.rels><?xml version="1.0" encoding="UTF-8" standalone="yes"?>
<Relationships xmlns="http://schemas.openxmlformats.org/package/2006/relationships"><Relationship Id="rId1" Type="http://schemas.openxmlformats.org/officeDocument/2006/relationships/hyperlink" Target="#'RCG2021'!A4"/></Relationships>
</file>

<file path=xl/drawings/_rels/drawing51.xml.rels><?xml version="1.0" encoding="UTF-8" standalone="yes"?>
<Relationships xmlns="http://schemas.openxmlformats.org/package/2006/relationships"><Relationship Id="rId1" Type="http://schemas.openxmlformats.org/officeDocument/2006/relationships/hyperlink" Target="#'RCG2021'!A4"/></Relationships>
</file>

<file path=xl/drawings/_rels/drawing52.xml.rels><?xml version="1.0" encoding="UTF-8" standalone="yes"?>
<Relationships xmlns="http://schemas.openxmlformats.org/package/2006/relationships"><Relationship Id="rId1" Type="http://schemas.openxmlformats.org/officeDocument/2006/relationships/hyperlink" Target="#'RCG2021'!A4"/></Relationships>
</file>

<file path=xl/drawings/_rels/drawing53.xml.rels><?xml version="1.0" encoding="UTF-8" standalone="yes"?>
<Relationships xmlns="http://schemas.openxmlformats.org/package/2006/relationships"><Relationship Id="rId1" Type="http://schemas.openxmlformats.org/officeDocument/2006/relationships/hyperlink" Target="#'RCG2021'!A4"/></Relationships>
</file>

<file path=xl/drawings/_rels/drawing54.xml.rels><?xml version="1.0" encoding="UTF-8" standalone="yes"?>
<Relationships xmlns="http://schemas.openxmlformats.org/package/2006/relationships"><Relationship Id="rId1" Type="http://schemas.openxmlformats.org/officeDocument/2006/relationships/hyperlink" Target="#'RCG2021'!A4"/></Relationships>
</file>

<file path=xl/drawings/_rels/drawing55.xml.rels><?xml version="1.0" encoding="UTF-8" standalone="yes"?>
<Relationships xmlns="http://schemas.openxmlformats.org/package/2006/relationships"><Relationship Id="rId1" Type="http://schemas.openxmlformats.org/officeDocument/2006/relationships/hyperlink" Target="#'RCG2021'!A4"/></Relationships>
</file>

<file path=xl/drawings/_rels/drawing56.xml.rels><?xml version="1.0" encoding="UTF-8" standalone="yes"?>
<Relationships xmlns="http://schemas.openxmlformats.org/package/2006/relationships"><Relationship Id="rId1" Type="http://schemas.openxmlformats.org/officeDocument/2006/relationships/hyperlink" Target="#'RCG2021'!A4"/></Relationships>
</file>

<file path=xl/drawings/_rels/drawing57.xml.rels><?xml version="1.0" encoding="UTF-8" standalone="yes"?>
<Relationships xmlns="http://schemas.openxmlformats.org/package/2006/relationships"><Relationship Id="rId1" Type="http://schemas.openxmlformats.org/officeDocument/2006/relationships/hyperlink" Target="#'RCG2021'!A4"/></Relationships>
</file>

<file path=xl/drawings/_rels/drawing58.xml.rels><?xml version="1.0" encoding="UTF-8" standalone="yes"?>
<Relationships xmlns="http://schemas.openxmlformats.org/package/2006/relationships"><Relationship Id="rId1" Type="http://schemas.openxmlformats.org/officeDocument/2006/relationships/hyperlink" Target="#'RCG2021'!A4"/></Relationships>
</file>

<file path=xl/drawings/_rels/drawing59.xml.rels><?xml version="1.0" encoding="UTF-8" standalone="yes"?>
<Relationships xmlns="http://schemas.openxmlformats.org/package/2006/relationships"><Relationship Id="rId1" Type="http://schemas.openxmlformats.org/officeDocument/2006/relationships/hyperlink" Target="#'RCG2021'!A4"/></Relationships>
</file>

<file path=xl/drawings/_rels/drawing6.xml.rels><?xml version="1.0" encoding="UTF-8" standalone="yes"?>
<Relationships xmlns="http://schemas.openxmlformats.org/package/2006/relationships"><Relationship Id="rId1" Type="http://schemas.openxmlformats.org/officeDocument/2006/relationships/hyperlink" Target="#'RCG2021'!A4"/></Relationships>
</file>

<file path=xl/drawings/_rels/drawing60.xml.rels><?xml version="1.0" encoding="UTF-8" standalone="yes"?>
<Relationships xmlns="http://schemas.openxmlformats.org/package/2006/relationships"><Relationship Id="rId1" Type="http://schemas.openxmlformats.org/officeDocument/2006/relationships/hyperlink" Target="#'RCG2021'!A4"/></Relationships>
</file>

<file path=xl/drawings/_rels/drawing61.xml.rels><?xml version="1.0" encoding="UTF-8" standalone="yes"?>
<Relationships xmlns="http://schemas.openxmlformats.org/package/2006/relationships"><Relationship Id="rId1" Type="http://schemas.openxmlformats.org/officeDocument/2006/relationships/hyperlink" Target="#'RCG2021'!A4"/></Relationships>
</file>

<file path=xl/drawings/_rels/drawing62.xml.rels><?xml version="1.0" encoding="UTF-8" standalone="yes"?>
<Relationships xmlns="http://schemas.openxmlformats.org/package/2006/relationships"><Relationship Id="rId1" Type="http://schemas.openxmlformats.org/officeDocument/2006/relationships/hyperlink" Target="#'RCG2021'!A4"/></Relationships>
</file>

<file path=xl/drawings/_rels/drawing63.xml.rels><?xml version="1.0" encoding="UTF-8" standalone="yes"?>
<Relationships xmlns="http://schemas.openxmlformats.org/package/2006/relationships"><Relationship Id="rId1" Type="http://schemas.openxmlformats.org/officeDocument/2006/relationships/hyperlink" Target="#'RCG2021'!A4"/></Relationships>
</file>

<file path=xl/drawings/_rels/drawing64.xml.rels><?xml version="1.0" encoding="UTF-8" standalone="yes"?>
<Relationships xmlns="http://schemas.openxmlformats.org/package/2006/relationships"><Relationship Id="rId1" Type="http://schemas.openxmlformats.org/officeDocument/2006/relationships/hyperlink" Target="#'RCG2021'!A4"/></Relationships>
</file>

<file path=xl/drawings/_rels/drawing65.xml.rels><?xml version="1.0" encoding="UTF-8" standalone="yes"?>
<Relationships xmlns="http://schemas.openxmlformats.org/package/2006/relationships"><Relationship Id="rId1" Type="http://schemas.openxmlformats.org/officeDocument/2006/relationships/hyperlink" Target="#'RCG2021'!A4"/></Relationships>
</file>

<file path=xl/drawings/_rels/drawing66.xml.rels><?xml version="1.0" encoding="UTF-8" standalone="yes"?>
<Relationships xmlns="http://schemas.openxmlformats.org/package/2006/relationships"><Relationship Id="rId1" Type="http://schemas.openxmlformats.org/officeDocument/2006/relationships/hyperlink" Target="#'RCG2021'!A4"/></Relationships>
</file>

<file path=xl/drawings/_rels/drawing67.xml.rels><?xml version="1.0" encoding="UTF-8" standalone="yes"?>
<Relationships xmlns="http://schemas.openxmlformats.org/package/2006/relationships"><Relationship Id="rId1" Type="http://schemas.openxmlformats.org/officeDocument/2006/relationships/hyperlink" Target="#'RCG2021'!A4"/></Relationships>
</file>

<file path=xl/drawings/_rels/drawing68.xml.rels><?xml version="1.0" encoding="UTF-8" standalone="yes"?>
<Relationships xmlns="http://schemas.openxmlformats.org/package/2006/relationships"><Relationship Id="rId1" Type="http://schemas.openxmlformats.org/officeDocument/2006/relationships/hyperlink" Target="#'RCG2021'!A4"/></Relationships>
</file>

<file path=xl/drawings/_rels/drawing69.xml.rels><?xml version="1.0" encoding="UTF-8" standalone="yes"?>
<Relationships xmlns="http://schemas.openxmlformats.org/package/2006/relationships"><Relationship Id="rId1" Type="http://schemas.openxmlformats.org/officeDocument/2006/relationships/hyperlink" Target="#'RCG2021'!A4"/></Relationships>
</file>

<file path=xl/drawings/_rels/drawing7.xml.rels><?xml version="1.0" encoding="UTF-8" standalone="yes"?>
<Relationships xmlns="http://schemas.openxmlformats.org/package/2006/relationships"><Relationship Id="rId1" Type="http://schemas.openxmlformats.org/officeDocument/2006/relationships/hyperlink" Target="#'RCG2021'!A4"/></Relationships>
</file>

<file path=xl/drawings/_rels/drawing70.xml.rels><?xml version="1.0" encoding="UTF-8" standalone="yes"?>
<Relationships xmlns="http://schemas.openxmlformats.org/package/2006/relationships"><Relationship Id="rId1" Type="http://schemas.openxmlformats.org/officeDocument/2006/relationships/hyperlink" Target="#'RCG2021'!A4"/></Relationships>
</file>

<file path=xl/drawings/_rels/drawing71.xml.rels><?xml version="1.0" encoding="UTF-8" standalone="yes"?>
<Relationships xmlns="http://schemas.openxmlformats.org/package/2006/relationships"><Relationship Id="rId1" Type="http://schemas.openxmlformats.org/officeDocument/2006/relationships/hyperlink" Target="#'RCG2021'!A4"/></Relationships>
</file>

<file path=xl/drawings/_rels/drawing72.xml.rels><?xml version="1.0" encoding="UTF-8" standalone="yes"?>
<Relationships xmlns="http://schemas.openxmlformats.org/package/2006/relationships"><Relationship Id="rId1" Type="http://schemas.openxmlformats.org/officeDocument/2006/relationships/hyperlink" Target="#'RCG2021'!A4"/></Relationships>
</file>

<file path=xl/drawings/_rels/drawing73.xml.rels><?xml version="1.0" encoding="UTF-8" standalone="yes"?>
<Relationships xmlns="http://schemas.openxmlformats.org/package/2006/relationships"><Relationship Id="rId1" Type="http://schemas.openxmlformats.org/officeDocument/2006/relationships/hyperlink" Target="#'RCG2021'!A4"/></Relationships>
</file>

<file path=xl/drawings/_rels/drawing74.xml.rels><?xml version="1.0" encoding="UTF-8" standalone="yes"?>
<Relationships xmlns="http://schemas.openxmlformats.org/package/2006/relationships"><Relationship Id="rId1" Type="http://schemas.openxmlformats.org/officeDocument/2006/relationships/hyperlink" Target="#'RCG2021'!A4"/></Relationships>
</file>

<file path=xl/drawings/_rels/drawing75.xml.rels><?xml version="1.0" encoding="UTF-8" standalone="yes"?>
<Relationships xmlns="http://schemas.openxmlformats.org/package/2006/relationships"><Relationship Id="rId1" Type="http://schemas.openxmlformats.org/officeDocument/2006/relationships/hyperlink" Target="#'RCG2021'!A4"/></Relationships>
</file>

<file path=xl/drawings/_rels/drawing76.xml.rels><?xml version="1.0" encoding="UTF-8" standalone="yes"?>
<Relationships xmlns="http://schemas.openxmlformats.org/package/2006/relationships"><Relationship Id="rId1" Type="http://schemas.openxmlformats.org/officeDocument/2006/relationships/hyperlink" Target="#'RCG2021'!A4"/></Relationships>
</file>

<file path=xl/drawings/_rels/drawing77.xml.rels><?xml version="1.0" encoding="UTF-8" standalone="yes"?>
<Relationships xmlns="http://schemas.openxmlformats.org/package/2006/relationships"><Relationship Id="rId1" Type="http://schemas.openxmlformats.org/officeDocument/2006/relationships/hyperlink" Target="#'RCG2021'!A4"/></Relationships>
</file>

<file path=xl/drawings/_rels/drawing78.xml.rels><?xml version="1.0" encoding="UTF-8" standalone="yes"?>
<Relationships xmlns="http://schemas.openxmlformats.org/package/2006/relationships"><Relationship Id="rId1" Type="http://schemas.openxmlformats.org/officeDocument/2006/relationships/hyperlink" Target="#'RCG2021'!A4"/></Relationships>
</file>

<file path=xl/drawings/_rels/drawing8.xml.rels><?xml version="1.0" encoding="UTF-8" standalone="yes"?>
<Relationships xmlns="http://schemas.openxmlformats.org/package/2006/relationships"><Relationship Id="rId1" Type="http://schemas.openxmlformats.org/officeDocument/2006/relationships/hyperlink" Target="#'RCG2021'!A4"/></Relationships>
</file>

<file path=xl/drawings/_rels/drawing9.xml.rels><?xml version="1.0" encoding="UTF-8" standalone="yes"?>
<Relationships xmlns="http://schemas.openxmlformats.org/package/2006/relationships"><Relationship Id="rId1" Type="http://schemas.openxmlformats.org/officeDocument/2006/relationships/hyperlink" Target="#'RCG2021'!A4"/></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16559</xdr:rowOff>
    </xdr:from>
    <xdr:to>
      <xdr:col>0</xdr:col>
      <xdr:colOff>240924</xdr:colOff>
      <xdr:row>2</xdr:row>
      <xdr:rowOff>208624</xdr:rowOff>
    </xdr:to>
    <xdr:sp macro="" textlink="">
      <xdr:nvSpPr>
        <xdr:cNvPr id="7" name="Elemento grafico 2" descr="Freccia, inversione a U orizzontale">
          <a:hlinkClick xmlns:r="http://schemas.openxmlformats.org/officeDocument/2006/relationships" r:id="rId1"/>
          <a:extLst>
            <a:ext uri="{FF2B5EF4-FFF2-40B4-BE49-F238E27FC236}">
              <a16:creationId xmlns:a16="http://schemas.microsoft.com/office/drawing/2014/main" id="{2EFCBC37-7752-4792-926C-4AB07E850FD6}"/>
            </a:ext>
          </a:extLst>
        </xdr:cNvPr>
        <xdr:cNvSpPr/>
      </xdr:nvSpPr>
      <xdr:spPr>
        <a:xfrm>
          <a:off x="0" y="470828"/>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248544</xdr:colOff>
      <xdr:row>2</xdr:row>
      <xdr:rowOff>201590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4937DBC4-A7C5-4204-B12C-B343D9837381}"/>
            </a:ext>
          </a:extLst>
        </xdr:cNvPr>
        <xdr:cNvSpPr/>
      </xdr:nvSpPr>
      <xdr:spPr>
        <a:xfrm>
          <a:off x="0" y="466725"/>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20955</xdr:rowOff>
    </xdr:from>
    <xdr:to>
      <xdr:col>0</xdr:col>
      <xdr:colOff>244734</xdr:colOff>
      <xdr:row>2</xdr:row>
      <xdr:rowOff>213020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F2D366B7-AE96-4CCA-8B12-3392E8357982}"/>
            </a:ext>
          </a:extLst>
        </xdr:cNvPr>
        <xdr:cNvSpPr/>
      </xdr:nvSpPr>
      <xdr:spPr>
        <a:xfrm>
          <a:off x="0" y="47815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20955</xdr:rowOff>
    </xdr:from>
    <xdr:to>
      <xdr:col>0</xdr:col>
      <xdr:colOff>244734</xdr:colOff>
      <xdr:row>2</xdr:row>
      <xdr:rowOff>213020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7035A20-51F7-46A8-A68D-30BE0C9ACF51}"/>
            </a:ext>
          </a:extLst>
        </xdr:cNvPr>
        <xdr:cNvSpPr/>
      </xdr:nvSpPr>
      <xdr:spPr>
        <a:xfrm>
          <a:off x="0" y="47815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20955</xdr:rowOff>
    </xdr:from>
    <xdr:to>
      <xdr:col>0</xdr:col>
      <xdr:colOff>244734</xdr:colOff>
      <xdr:row>2</xdr:row>
      <xdr:rowOff>213020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19EFC34B-2C45-4D21-8300-08C34707C43C}"/>
            </a:ext>
          </a:extLst>
        </xdr:cNvPr>
        <xdr:cNvSpPr/>
      </xdr:nvSpPr>
      <xdr:spPr>
        <a:xfrm>
          <a:off x="0" y="47815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20955</xdr:rowOff>
    </xdr:from>
    <xdr:to>
      <xdr:col>0</xdr:col>
      <xdr:colOff>244734</xdr:colOff>
      <xdr:row>2</xdr:row>
      <xdr:rowOff>213020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A394AC1-C9E5-424B-BB72-4F01FF736FEF}"/>
            </a:ext>
          </a:extLst>
        </xdr:cNvPr>
        <xdr:cNvSpPr/>
      </xdr:nvSpPr>
      <xdr:spPr>
        <a:xfrm>
          <a:off x="0" y="47815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20955</xdr:rowOff>
    </xdr:from>
    <xdr:to>
      <xdr:col>0</xdr:col>
      <xdr:colOff>244734</xdr:colOff>
      <xdr:row>2</xdr:row>
      <xdr:rowOff>213020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C74D9A66-3375-4F68-9982-46D10C8C47E0}"/>
            </a:ext>
          </a:extLst>
        </xdr:cNvPr>
        <xdr:cNvSpPr/>
      </xdr:nvSpPr>
      <xdr:spPr>
        <a:xfrm>
          <a:off x="0" y="47815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4DF36B0-CDD3-4D31-B6C0-ED75D62F82B5}"/>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178CC199-9D04-44BA-80C0-0A360830D94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248544</xdr:colOff>
      <xdr:row>2</xdr:row>
      <xdr:rowOff>201590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787D0B3B-2AE8-4996-87AF-F1314CE44155}"/>
            </a:ext>
          </a:extLst>
        </xdr:cNvPr>
        <xdr:cNvSpPr/>
      </xdr:nvSpPr>
      <xdr:spPr>
        <a:xfrm>
          <a:off x="0" y="466725"/>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023246A-21A2-4332-B583-3A2424BE50B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9842613-BB07-46FF-95C3-F0C309B6F46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12488</xdr:colOff>
      <xdr:row>2</xdr:row>
      <xdr:rowOff>10583</xdr:rowOff>
    </xdr:from>
    <xdr:to>
      <xdr:col>0</xdr:col>
      <xdr:colOff>257222</xdr:colOff>
      <xdr:row>2</xdr:row>
      <xdr:rowOff>202648</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09D710D-02DE-44F6-BFBE-3EF8D9D9A4AE}"/>
            </a:ext>
          </a:extLst>
        </xdr:cNvPr>
        <xdr:cNvSpPr/>
      </xdr:nvSpPr>
      <xdr:spPr>
        <a:xfrm>
          <a:off x="12488" y="47625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5E880D7B-E67F-44FB-8F1E-ED78C9334EB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C73169CD-2305-4773-812B-6F6C662B61D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ABB2AD9B-021B-42C5-A085-AA22C9E78B77}"/>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74BD5350-AF3B-4DCF-94AF-25273F3446B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248544</xdr:colOff>
      <xdr:row>2</xdr:row>
      <xdr:rowOff>201590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0420E96-02A0-45B3-B5E0-20EDA5779A13}"/>
            </a:ext>
          </a:extLst>
        </xdr:cNvPr>
        <xdr:cNvSpPr/>
      </xdr:nvSpPr>
      <xdr:spPr>
        <a:xfrm>
          <a:off x="0" y="466725"/>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261ADE24-F3EA-4418-8BF3-8EEC37E0046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4C30F2EB-A602-44C0-A50E-2E81FBC6C1A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C99AED6-1ED6-448B-A7D2-99BFF7F75AC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A9E224DB-7227-48A2-B9E8-9FC39908F4D7}"/>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9BD0405E-8E49-4AF7-A985-E9A04C57BD8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4CB4F36-4A24-4B1C-8DBF-8000A4EBE84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EAC1EE5-3D66-4264-A939-719DD398312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173392B-09E8-4E14-838B-FD2F27A234E9}"/>
            </a:ext>
          </a:extLst>
        </xdr:cNvPr>
        <xdr:cNvSpPr/>
      </xdr:nvSpPr>
      <xdr:spPr>
        <a:xfrm>
          <a:off x="0" y="4603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2356862-36CE-435D-8368-9D666A4FC287}"/>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EFE79CE-3477-4540-9140-3830E9EC1C32}"/>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EDE2200-DDFE-44C0-8294-0C189158F9A6}"/>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CE0D294-B934-45E5-A935-6E890CA44DF6}"/>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B00BDC7-FC21-4873-A7B2-672644553492}"/>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D193419-C60D-480C-8B2E-8CE85DFEFA1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D85F88E-AE45-4980-B978-2A31A3731C63}"/>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62ECA443-4655-4A54-B325-713A50D09D2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9275A1B-3513-4A18-85F3-1C5CC8F88C22}"/>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2732CEC-9D9B-4388-9E38-B128A7B8531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649C56D-162A-4A79-B4D9-3495C9935C5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B12A747-5D11-4E19-8CB6-4159F7381A6E}"/>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08BAE33-9FF3-4086-A7D9-ECF9421CACF9}"/>
            </a:ext>
          </a:extLst>
        </xdr:cNvPr>
        <xdr:cNvSpPr/>
      </xdr:nvSpPr>
      <xdr:spPr>
        <a:xfrm>
          <a:off x="0" y="46289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1F0F970-B0BE-47DF-B5D5-B53C1257B22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1BD0092B-5110-4F97-AA90-0AE374B780D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E75CF9B-7D0B-4563-988F-C5DCBE7B3C1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24E6B0-4FDE-4FE6-B5B3-62609969F3B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67C4DBA-C36A-4187-BED2-AACEFDD2A0C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739C9D0-C9A7-4618-9430-9FA834BA9D57}"/>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8B3FC289-1AEA-4FFD-93BF-576FAAC4D3A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89E36C8-9517-4FBE-9011-07F9CED6930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2F17EB8-AB35-406E-BF12-21DEE53DE2CB}"/>
            </a:ext>
          </a:extLst>
        </xdr:cNvPr>
        <xdr:cNvSpPr/>
      </xdr:nvSpPr>
      <xdr:spPr>
        <a:xfrm>
          <a:off x="0" y="4476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E96C5AF-4141-414E-AB76-19CCFF6FA2F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3DC254B-F325-4876-A7A4-DD0A901CFE0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9B921F1-FBD7-48FF-ABD4-D35DCF804B7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F8EE19D-79BA-4BA2-8F85-51E51EA24B6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20508B1-0B3D-4BD1-97B2-55DE06553202}"/>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E467F8-5DEF-4D94-BC48-7B61410E9AE2}"/>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80E1B67-D107-45D9-A5EE-7902DF33471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C9557B7A-23EC-4EAC-8EA9-CC5C90EB50C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5A40423-A99E-4565-B889-2228D745DEF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202092F-A3F5-424D-8729-65648B71FDEE}"/>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265689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DE4DF84-416D-4C6E-9B27-F19059F8ADE8}"/>
            </a:ext>
          </a:extLst>
        </xdr:cNvPr>
        <xdr:cNvSpPr/>
      </xdr:nvSpPr>
      <xdr:spPr>
        <a:xfrm>
          <a:off x="17145" y="78867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265689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386200A-9987-46C3-A545-C09F6E6F642A}"/>
            </a:ext>
          </a:extLst>
        </xdr:cNvPr>
        <xdr:cNvSpPr/>
      </xdr:nvSpPr>
      <xdr:spPr>
        <a:xfrm>
          <a:off x="17145" y="78867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259974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EC55811-3326-489E-A2FF-82F4E21E6C9E}"/>
            </a:ext>
          </a:extLst>
        </xdr:cNvPr>
        <xdr:cNvSpPr/>
      </xdr:nvSpPr>
      <xdr:spPr>
        <a:xfrm>
          <a:off x="20955" y="782955"/>
          <a:ext cx="23901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258069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CD38C36-235B-4B4D-9AB6-B0CCB60C36E3}"/>
            </a:ext>
          </a:extLst>
        </xdr:cNvPr>
        <xdr:cNvSpPr/>
      </xdr:nvSpPr>
      <xdr:spPr>
        <a:xfrm>
          <a:off x="17145" y="78867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34290</xdr:colOff>
      <xdr:row>2</xdr:row>
      <xdr:rowOff>20955</xdr:rowOff>
    </xdr:from>
    <xdr:to>
      <xdr:col>0</xdr:col>
      <xdr:colOff>277119</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A04D8E1-368F-48C7-A2F3-3213E30D05AD}"/>
            </a:ext>
          </a:extLst>
        </xdr:cNvPr>
        <xdr:cNvSpPr/>
      </xdr:nvSpPr>
      <xdr:spPr>
        <a:xfrm>
          <a:off x="34290" y="78295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17145</xdr:colOff>
      <xdr:row>2</xdr:row>
      <xdr:rowOff>28575</xdr:rowOff>
    </xdr:from>
    <xdr:to>
      <xdr:col>0</xdr:col>
      <xdr:colOff>267594</xdr:colOff>
      <xdr:row>2</xdr:row>
      <xdr:rowOff>220640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BF5088B-9882-4134-835B-6ECC27F354D8}"/>
            </a:ext>
          </a:extLst>
        </xdr:cNvPr>
        <xdr:cNvSpPr/>
      </xdr:nvSpPr>
      <xdr:spPr>
        <a:xfrm>
          <a:off x="17145" y="790575"/>
          <a:ext cx="25044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FA84858-89AC-4B5D-8175-82315EAD5D6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22D2796-2A72-4205-A033-C877620D002A}"/>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ADBE8AAF-AB2B-47E8-87EB-8EF9A3193377}"/>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B6E3FB4-B362-4D37-9032-2EFC0A4C4893}"/>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109F73A-1E10-4023-A435-034401522CD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67C17FA-2279-4FC6-856D-6A2C8685AD07}"/>
            </a:ext>
          </a:extLst>
        </xdr:cNvPr>
        <xdr:cNvSpPr/>
      </xdr:nvSpPr>
      <xdr:spPr>
        <a:xfrm>
          <a:off x="0" y="465667"/>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A764627-C591-404F-B6AA-8012A204976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2F4D135-C5DA-46E6-ACC9-CE16C4C28646}"/>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6C670BD-2542-4293-938A-381371AC5308}"/>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3</xdr:row>
      <xdr:rowOff>11090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6BD6F7A-66D7-471F-A97E-523C5D04057A}"/>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8A75B5E-6769-4949-9C23-178CC4E78905}"/>
            </a:ext>
          </a:extLst>
        </xdr:cNvPr>
        <xdr:cNvSpPr/>
      </xdr:nvSpPr>
      <xdr:spPr>
        <a:xfrm>
          <a:off x="0" y="465667"/>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2</xdr:col>
      <xdr:colOff>6896100</xdr:colOff>
      <xdr:row>0</xdr:row>
      <xdr:rowOff>123825</xdr:rowOff>
    </xdr:from>
    <xdr:to>
      <xdr:col>2</xdr:col>
      <xdr:colOff>7133214</xdr:colOff>
      <xdr:row>1</xdr:row>
      <xdr:rowOff>87290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FCCFB3C-B96F-4E02-9C36-08207F6ECFCD}"/>
            </a:ext>
          </a:extLst>
        </xdr:cNvPr>
        <xdr:cNvSpPr/>
      </xdr:nvSpPr>
      <xdr:spPr>
        <a:xfrm>
          <a:off x="8058150" y="12382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6886575</xdr:colOff>
      <xdr:row>23</xdr:row>
      <xdr:rowOff>95250</xdr:rowOff>
    </xdr:from>
    <xdr:to>
      <xdr:col>2</xdr:col>
      <xdr:colOff>7127499</xdr:colOff>
      <xdr:row>24</xdr:row>
      <xdr:rowOff>58715</xdr:rowOff>
    </xdr:to>
    <xdr:sp macro="" textlink="">
      <xdr:nvSpPr>
        <xdr:cNvPr id="5" name="Elemento grafico 2" descr="Freccia, inversione a U orizzontale">
          <a:hlinkClick xmlns:r="http://schemas.openxmlformats.org/officeDocument/2006/relationships" r:id="rId1"/>
          <a:extLst>
            <a:ext uri="{FF2B5EF4-FFF2-40B4-BE49-F238E27FC236}">
              <a16:creationId xmlns:a16="http://schemas.microsoft.com/office/drawing/2014/main" id="{BC357AF8-322B-4022-B5D6-2051E143B4A6}"/>
            </a:ext>
          </a:extLst>
        </xdr:cNvPr>
        <xdr:cNvSpPr/>
      </xdr:nvSpPr>
      <xdr:spPr>
        <a:xfrm>
          <a:off x="8048625" y="821055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6877050</xdr:colOff>
      <xdr:row>66</xdr:row>
      <xdr:rowOff>104775</xdr:rowOff>
    </xdr:from>
    <xdr:to>
      <xdr:col>2</xdr:col>
      <xdr:colOff>7117974</xdr:colOff>
      <xdr:row>67</xdr:row>
      <xdr:rowOff>68240</xdr:rowOff>
    </xdr:to>
    <xdr:sp macro="" textlink="">
      <xdr:nvSpPr>
        <xdr:cNvPr id="6" name="Elemento grafico 2" descr="Freccia, inversione a U orizzontale">
          <a:hlinkClick xmlns:r="http://schemas.openxmlformats.org/officeDocument/2006/relationships" r:id="rId1"/>
          <a:extLst>
            <a:ext uri="{FF2B5EF4-FFF2-40B4-BE49-F238E27FC236}">
              <a16:creationId xmlns:a16="http://schemas.microsoft.com/office/drawing/2014/main" id="{FB23A925-1CA3-4124-93C8-93CA2C780582}"/>
            </a:ext>
          </a:extLst>
        </xdr:cNvPr>
        <xdr:cNvSpPr/>
      </xdr:nvSpPr>
      <xdr:spPr>
        <a:xfrm>
          <a:off x="8039100" y="2906077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6858000</xdr:colOff>
      <xdr:row>134</xdr:row>
      <xdr:rowOff>104775</xdr:rowOff>
    </xdr:from>
    <xdr:to>
      <xdr:col>2</xdr:col>
      <xdr:colOff>7098924</xdr:colOff>
      <xdr:row>135</xdr:row>
      <xdr:rowOff>68240</xdr:rowOff>
    </xdr:to>
    <xdr:sp macro="" textlink="">
      <xdr:nvSpPr>
        <xdr:cNvPr id="7" name="Elemento grafico 2" descr="Freccia, inversione a U orizzontale">
          <a:hlinkClick xmlns:r="http://schemas.openxmlformats.org/officeDocument/2006/relationships" r:id="rId1"/>
          <a:extLst>
            <a:ext uri="{FF2B5EF4-FFF2-40B4-BE49-F238E27FC236}">
              <a16:creationId xmlns:a16="http://schemas.microsoft.com/office/drawing/2014/main" id="{6190791D-C8C1-479C-88A3-9D6CDAF7285C}"/>
            </a:ext>
          </a:extLst>
        </xdr:cNvPr>
        <xdr:cNvSpPr/>
      </xdr:nvSpPr>
      <xdr:spPr>
        <a:xfrm>
          <a:off x="8020050" y="5791200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6867525</xdr:colOff>
      <xdr:row>162</xdr:row>
      <xdr:rowOff>123825</xdr:rowOff>
    </xdr:from>
    <xdr:to>
      <xdr:col>2</xdr:col>
      <xdr:colOff>7108449</xdr:colOff>
      <xdr:row>163</xdr:row>
      <xdr:rowOff>87290</xdr:rowOff>
    </xdr:to>
    <xdr:sp macro="" textlink="">
      <xdr:nvSpPr>
        <xdr:cNvPr id="8" name="Elemento grafico 2" descr="Freccia, inversione a U orizzontale">
          <a:hlinkClick xmlns:r="http://schemas.openxmlformats.org/officeDocument/2006/relationships" r:id="rId1"/>
          <a:extLst>
            <a:ext uri="{FF2B5EF4-FFF2-40B4-BE49-F238E27FC236}">
              <a16:creationId xmlns:a16="http://schemas.microsoft.com/office/drawing/2014/main" id="{9E6A5F91-9E60-42F5-B91F-94BF6BB41545}"/>
            </a:ext>
          </a:extLst>
        </xdr:cNvPr>
        <xdr:cNvSpPr/>
      </xdr:nvSpPr>
      <xdr:spPr>
        <a:xfrm>
          <a:off x="8029575" y="7005637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5" name="Elemento grafico 2" descr="Freccia, inversione a U orizzontale">
          <a:hlinkClick xmlns:r="http://schemas.openxmlformats.org/officeDocument/2006/relationships" r:id="rId1"/>
          <a:extLst>
            <a:ext uri="{FF2B5EF4-FFF2-40B4-BE49-F238E27FC236}">
              <a16:creationId xmlns:a16="http://schemas.microsoft.com/office/drawing/2014/main" id="{86198A3F-D080-437D-BB72-AAE31A2982E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4748C7E4-F5CA-4521-8908-2F5D2DAA22E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6.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CA72-8D06-46F1-93D5-9CA4A6EA5365}">
  <sheetPr>
    <tabColor rgb="FF1D2D51"/>
  </sheetPr>
  <dimension ref="A1:G197"/>
  <sheetViews>
    <sheetView tabSelected="1" zoomScale="90" zoomScaleNormal="90" workbookViewId="0">
      <pane ySplit="4" topLeftCell="A5" activePane="bottomLeft" state="frozen"/>
      <selection pane="bottomLeft" activeCell="A4" sqref="A4"/>
    </sheetView>
  </sheetViews>
  <sheetFormatPr defaultRowHeight="19.95" customHeight="1" x14ac:dyDescent="0.3"/>
  <cols>
    <col min="1" max="1" width="11.44140625" style="391" customWidth="1"/>
    <col min="2" max="2" width="15" style="391" customWidth="1"/>
    <col min="3" max="3" width="122.6640625" style="391" customWidth="1"/>
    <col min="4" max="4" width="20.6640625" style="391" customWidth="1"/>
    <col min="5" max="6" width="8.88671875" style="391"/>
    <col min="7" max="7" width="10.5546875" style="391" bestFit="1" customWidth="1"/>
    <col min="8" max="16384" width="8.88671875" style="391"/>
  </cols>
  <sheetData>
    <row r="1" spans="1:7" ht="41.4" customHeight="1" x14ac:dyDescent="0.3">
      <c r="A1" s="585">
        <v>2021</v>
      </c>
      <c r="B1" s="583" t="s">
        <v>756</v>
      </c>
      <c r="C1" s="584"/>
      <c r="D1" s="584"/>
    </row>
    <row r="2" spans="1:7" ht="41.4" customHeight="1" x14ac:dyDescent="0.3">
      <c r="A2" s="585"/>
      <c r="B2" s="584"/>
      <c r="C2" s="584"/>
      <c r="D2" s="584"/>
    </row>
    <row r="3" spans="1:7" ht="41.4" customHeight="1" x14ac:dyDescent="0.3">
      <c r="A3" s="585"/>
      <c r="B3" s="584"/>
      <c r="C3" s="584"/>
      <c r="D3" s="584"/>
    </row>
    <row r="4" spans="1:7" ht="41.4" customHeight="1" x14ac:dyDescent="0.3">
      <c r="A4" s="128"/>
    </row>
    <row r="5" spans="1:7" ht="36" customHeight="1" x14ac:dyDescent="0.3">
      <c r="A5" s="578" t="s">
        <v>482</v>
      </c>
      <c r="B5" s="565" t="s">
        <v>480</v>
      </c>
      <c r="C5" s="565"/>
      <c r="D5" s="565"/>
    </row>
    <row r="6" spans="1:7" ht="36" customHeight="1" x14ac:dyDescent="0.3">
      <c r="A6" s="578"/>
      <c r="B6" s="581" t="s">
        <v>481</v>
      </c>
      <c r="C6" s="581"/>
      <c r="D6" s="581"/>
    </row>
    <row r="7" spans="1:7" ht="19.95" customHeight="1" x14ac:dyDescent="0.3">
      <c r="A7" s="579"/>
      <c r="B7" s="567" t="str">
        <f>'Tab_1.1 '!$A$1</f>
        <v>Tab. 1.1</v>
      </c>
      <c r="C7" s="386" t="str">
        <f>'Tab_1.1 '!$B$1</f>
        <v>Capitalizzazione di mercato delle società quotate italiane</v>
      </c>
      <c r="D7" s="570" t="str">
        <f>TEXT(MIN('Tab_1.1 '!$A$5:$A$2000),"mmm-yyyy")&amp;" - "&amp;TEXT(MAX('Tab_1.1 '!$A$5:$A$2000),"mmm-yyyy")</f>
        <v>Jun-2012 - Dec-2020</v>
      </c>
      <c r="E7" s="525"/>
      <c r="G7" s="526"/>
    </row>
    <row r="8" spans="1:7" ht="19.95" customHeight="1" x14ac:dyDescent="0.3">
      <c r="A8" s="579"/>
      <c r="B8" s="568"/>
      <c r="C8" s="387" t="str">
        <f>'Tab_1.1 '!$B$2</f>
        <v>Market capitalisation of Italian listed companies</v>
      </c>
      <c r="D8" s="571"/>
      <c r="E8" s="525"/>
      <c r="G8" s="526"/>
    </row>
    <row r="9" spans="1:7" ht="19.95" customHeight="1" x14ac:dyDescent="0.3">
      <c r="A9" s="579"/>
      <c r="B9" s="569" t="str">
        <f>'Tab_1.2 '!$A$1</f>
        <v>Tab. 1.2</v>
      </c>
      <c r="C9" s="386" t="str">
        <f>'Tab_1.2 '!$B$1</f>
        <v>Concentrazione proprietaria nelle società quotate italiane</v>
      </c>
      <c r="D9" s="570" t="str">
        <f>TEXT(MIN('Tab_1.2 '!$A$5:$A$2000),"mmm-yyyy")&amp;" - "&amp;TEXT(MAX('Tab_1.2 '!$A$5:$A$2000),"mmm-yyyy")</f>
        <v>Dec-1998 - Dec-2020</v>
      </c>
      <c r="E9" s="527"/>
    </row>
    <row r="10" spans="1:7" ht="19.95" customHeight="1" x14ac:dyDescent="0.3">
      <c r="A10" s="579"/>
      <c r="B10" s="568"/>
      <c r="C10" s="387" t="str">
        <f>'Tab_1.2 '!$B$2</f>
        <v>Ownership concentration in Italian listed companies</v>
      </c>
      <c r="D10" s="571"/>
      <c r="E10" s="527"/>
    </row>
    <row r="11" spans="1:7" ht="19.95" customHeight="1" x14ac:dyDescent="0.3">
      <c r="A11" s="579"/>
      <c r="B11" s="569" t="str">
        <f>'Tab_1.3 '!$A$1</f>
        <v xml:space="preserve">Tab. 1.3 </v>
      </c>
      <c r="C11" s="386" t="str">
        <f>'Tab_1.3 '!$B$1</f>
        <v>Identità dell’azionista di controllo (ultimate controlling agent - UCA) nelle società quotate italiane</v>
      </c>
      <c r="D11" s="570" t="str">
        <f>TEXT(MIN('Tab_1.3 '!$A$5:$A$2000),"mmm-yyyy")&amp;" - "&amp;TEXT(MAX('Tab_1.3 '!$A$5:$A$2000),"mmm-yyyy")</f>
        <v>Dec-2012 - Dec-2020</v>
      </c>
    </row>
    <row r="12" spans="1:7" ht="19.95" customHeight="1" x14ac:dyDescent="0.3">
      <c r="A12" s="579"/>
      <c r="B12" s="568"/>
      <c r="C12" s="387" t="str">
        <f>'Tab_1.3 '!$B$2</f>
        <v xml:space="preserve">Identity of the ‘ultimate controlling agent’ (UCA) in Italian listed companies </v>
      </c>
      <c r="D12" s="571"/>
    </row>
    <row r="13" spans="1:7" ht="19.95" customHeight="1" x14ac:dyDescent="0.3">
      <c r="A13" s="579"/>
      <c r="B13" s="569" t="str">
        <f>'Tab_1.4 '!$A$1</f>
        <v>Tab. 1.4</v>
      </c>
      <c r="C13" s="386" t="str">
        <f>'Tab_1.4 '!$B$1</f>
        <v>Identità dell’azionista di controllo (ultimate controlling agent - UCA) delle società quotate italiane per settore di attività</v>
      </c>
      <c r="D13" s="570" t="str">
        <f>TEXT(MIN('Tab_1.4 '!$A$5:$A$2000),"mmm-yyyy")&amp;" - "&amp;TEXT(MAX('Tab_1.4 '!$A$5:$A$2000),"mmm-yyyy")</f>
        <v>Dec-2012 - Dec-2020</v>
      </c>
    </row>
    <row r="14" spans="1:7" ht="19.95" customHeight="1" x14ac:dyDescent="0.3">
      <c r="A14" s="579"/>
      <c r="B14" s="568"/>
      <c r="C14" s="387" t="str">
        <f>'Tab_1.4 '!$B$2</f>
        <v>Identity of the ‘ultimate controlling agent’ (UCA) in Italian listed companies by industry</v>
      </c>
      <c r="D14" s="571"/>
    </row>
    <row r="15" spans="1:7" ht="19.95" customHeight="1" x14ac:dyDescent="0.3">
      <c r="A15" s="579"/>
      <c r="B15" s="569" t="str">
        <f>'Tab_1.5 '!$A$1</f>
        <v xml:space="preserve">Tab. 1.5 </v>
      </c>
      <c r="C15" s="386" t="str">
        <f>'Tab_1.5 '!$B$1</f>
        <v>Identità dell’azionista di controllo (ultimate controlling agent - UCA) per indice di mercato</v>
      </c>
      <c r="D15" s="570" t="str">
        <f>TEXT(MIN('Tab_1.5 '!$A$5:$A$2000),"mmm-yyyy")&amp;" - "&amp;TEXT(MAX('Tab_1.5 '!$A$5:$A$2000),"mmm-yyyy")</f>
        <v>Dec-2012 - Dec-2020</v>
      </c>
    </row>
    <row r="16" spans="1:7" ht="19.95" customHeight="1" x14ac:dyDescent="0.3">
      <c r="A16" s="579"/>
      <c r="B16" s="568"/>
      <c r="C16" s="387" t="str">
        <f>'Tab_1.5 '!$B$2</f>
        <v>Identity of the ‘ultimate controlling agent’ (UCA) in Italian listed companies by market index</v>
      </c>
      <c r="D16" s="571"/>
    </row>
    <row r="17" spans="1:4" ht="19.95" customHeight="1" x14ac:dyDescent="0.3">
      <c r="A17" s="579"/>
      <c r="B17" s="569" t="str">
        <f>'Tab_1.6 '!$A$1</f>
        <v>Tab. 1.6</v>
      </c>
      <c r="C17" s="386" t="str">
        <f>'Tab_1.6 '!$B$1</f>
        <v>Partecipazioni rilevanti di investitori istituzionali nelle società quotate italiane</v>
      </c>
      <c r="D17" s="570" t="str">
        <f>TEXT(MIN('Tab_1.6 '!$A$5:$A$2000),"mmm-yyyy")&amp;" - "&amp;TEXT(MAX('Tab_1.6 '!$A$5:$A$2000),"mmm-yyyy")</f>
        <v>Dec-2010 - Dec-2020</v>
      </c>
    </row>
    <row r="18" spans="1:4" ht="19.95" customHeight="1" x14ac:dyDescent="0.3">
      <c r="A18" s="579"/>
      <c r="B18" s="568"/>
      <c r="C18" s="387" t="str">
        <f>'Tab_1.6 '!$B$2</f>
        <v>Major institutional investors’ shareholdings in Italian listed companies</v>
      </c>
      <c r="D18" s="571"/>
    </row>
    <row r="19" spans="1:4" ht="19.95" customHeight="1" x14ac:dyDescent="0.3">
      <c r="A19" s="579"/>
      <c r="B19" s="569" t="str">
        <f>'Tab_1.7 '!$A$1</f>
        <v xml:space="preserve">Tab. 1.7 </v>
      </c>
      <c r="C19" s="386" t="str">
        <f>'Tab_1.7 '!$B$1</f>
        <v>Partecipazioni rilevanti di investitori istituzionali nelle società quotate italiane per settore di attività</v>
      </c>
      <c r="D19" s="570" t="str">
        <f>TEXT(MIN('Tab_1.7 '!$A$5:$A$2000),"mmm-yyyy")&amp;" - "&amp;TEXT(MAX('Tab_1.7 '!$A$5:$A$2000),"mmm-yyyy")</f>
        <v>Dec-2016 - Dec-2020</v>
      </c>
    </row>
    <row r="20" spans="1:4" ht="19.95" customHeight="1" x14ac:dyDescent="0.3">
      <c r="A20" s="579"/>
      <c r="B20" s="568"/>
      <c r="C20" s="387" t="str">
        <f>'Tab_1.7 '!$B$2</f>
        <v>Major institutional investors’ shareholdings in Italian listed companies by industry</v>
      </c>
      <c r="D20" s="571"/>
    </row>
    <row r="21" spans="1:4" ht="19.95" customHeight="1" x14ac:dyDescent="0.3">
      <c r="A21" s="579"/>
      <c r="B21" s="567" t="str">
        <f>'Tab_1.8 '!$A$1</f>
        <v>Tab. 1.8</v>
      </c>
      <c r="C21" s="386" t="str">
        <f>'Tab_1.8 '!$B$1</f>
        <v>Partecipazioni rilevanti di investitori istituzionali nelle società quotate italiane per indice di mercato</v>
      </c>
      <c r="D21" s="570" t="str">
        <f>TEXT(MIN('Tab_1.8 '!$A$5:$A$2000),"mmm-yyyy")&amp;" - "&amp;TEXT(MAX('Tab_1.8 '!$A$5:$A$2000),"mmm-yyyy")</f>
        <v>Dec-2016 - Dec-2020</v>
      </c>
    </row>
    <row r="22" spans="1:4" ht="19.95" customHeight="1" x14ac:dyDescent="0.3">
      <c r="A22" s="579"/>
      <c r="B22" s="568"/>
      <c r="C22" s="387" t="str">
        <f>'Tab_1.8 '!$B$2</f>
        <v>Major institutional investors’ shareholdings in Italian listed companies by market index</v>
      </c>
      <c r="D22" s="571"/>
    </row>
    <row r="23" spans="1:4" ht="19.95" customHeight="1" x14ac:dyDescent="0.3">
      <c r="A23" s="579"/>
      <c r="B23" s="567" t="str">
        <f>'Tab_1.9 '!$A$1</f>
        <v>Tab. 1.9</v>
      </c>
      <c r="C23" s="386" t="str">
        <f>'Tab_1.9 '!$B$1</f>
        <v>Investitori istituzionali titolari di partecipazioni rilevanti nelle società quotate italiane</v>
      </c>
      <c r="D23" s="570" t="str">
        <f>TEXT(MIN('Tab_1.9 '!$A$5:$A$2000),"mmm-yyyy")&amp;" - "&amp;TEXT(MAX('Tab_1.9 '!$A$5:$A$2000),"mmm-yyyy")</f>
        <v>Dec-2010 - Dec-2020</v>
      </c>
    </row>
    <row r="24" spans="1:4" ht="19.95" customHeight="1" x14ac:dyDescent="0.3">
      <c r="A24" s="579"/>
      <c r="B24" s="568"/>
      <c r="C24" s="387" t="str">
        <f>'Tab_1.9 '!$B$2</f>
        <v>Institutional investors holding major stakes in Italian listed companies</v>
      </c>
      <c r="D24" s="571"/>
    </row>
    <row r="25" spans="1:4" ht="19.95" customHeight="1" x14ac:dyDescent="0.3">
      <c r="A25" s="579"/>
      <c r="B25" s="567" t="str">
        <f>'Tab_1.10 '!$A$1</f>
        <v>Tab. 1.10</v>
      </c>
      <c r="C25" s="386" t="str">
        <f>'Tab_1.10 '!$B$1</f>
        <v>Investitori istituzionali italiani titolari di partecipazioni rilevanti nelle società quotate italiane</v>
      </c>
      <c r="D25" s="570" t="str">
        <f>TEXT(MIN('Tab_1.10 '!$A$5:$A$2000),"mmm-yyyy")&amp;" - "&amp;TEXT(MAX('Tab_1.10 '!$A$5:$A$2000),"mmm-yyyy")</f>
        <v>Dec-2010 - Dec-2020</v>
      </c>
    </row>
    <row r="26" spans="1:4" ht="19.95" customHeight="1" x14ac:dyDescent="0.3">
      <c r="A26" s="579"/>
      <c r="B26" s="568"/>
      <c r="C26" s="387" t="str">
        <f>'Tab_1.10 '!$B$2</f>
        <v>Italian institutional investors holding major stakes in Italian listed companies</v>
      </c>
      <c r="D26" s="571"/>
    </row>
    <row r="27" spans="1:4" ht="19.95" customHeight="1" x14ac:dyDescent="0.3">
      <c r="A27" s="579"/>
      <c r="B27" s="567" t="str">
        <f>'Tab_1.11 '!$A$1</f>
        <v>Tab. 1.11</v>
      </c>
      <c r="C27" s="386" t="str">
        <f>'Tab_1.11 '!$B$1</f>
        <v>Investitori istituzionali esteri titolari di partecipazioni rilevanti nelle società quotate italiane</v>
      </c>
      <c r="D27" s="570" t="str">
        <f>TEXT(MIN('Tab_1.11 '!$A$5:$A$2000),"mmm-yyyy")&amp;" - "&amp;TEXT(MAX('Tab_1.11 '!$A$5:$A$2000),"mmm-yyyy")</f>
        <v>Dec-2010 - Dec-2020</v>
      </c>
    </row>
    <row r="28" spans="1:4" ht="19.95" customHeight="1" x14ac:dyDescent="0.3">
      <c r="A28" s="579"/>
      <c r="B28" s="568"/>
      <c r="C28" s="387" t="str">
        <f>'Tab_1.11 '!$B$2</f>
        <v>Foreign institutional investors holding major stakes in Italian listed companies</v>
      </c>
      <c r="D28" s="571"/>
    </row>
    <row r="29" spans="1:4" ht="19.95" customHeight="1" x14ac:dyDescent="0.3">
      <c r="A29" s="579"/>
      <c r="B29" s="567" t="str">
        <f>'Tab_1.12 '!$A$1</f>
        <v xml:space="preserve">Tab. 1.12 </v>
      </c>
      <c r="C29" s="386" t="str">
        <f>'Tab_1.12 '!$B$1</f>
        <v>Gruppi nelle società quotate</v>
      </c>
      <c r="D29" s="570" t="str">
        <f>TEXT(MIN('Tab_1.12 '!$A$5:$A$2000),"mmm-yyyy")&amp;" - "&amp;TEXT(MAX('Tab_1.12 '!$A$5:$A$2000),"mmm-yyyy")</f>
        <v>Dec-1998 - Dec-2020</v>
      </c>
    </row>
    <row r="30" spans="1:4" ht="19.95" customHeight="1" x14ac:dyDescent="0.3">
      <c r="A30" s="579"/>
      <c r="B30" s="568"/>
      <c r="C30" s="387" t="str">
        <f>'Tab_1.12 '!$B$2</f>
        <v>Corporate groups in Italian listed companies</v>
      </c>
      <c r="D30" s="571"/>
    </row>
    <row r="31" spans="1:4" ht="19.95" customHeight="1" x14ac:dyDescent="0.3">
      <c r="A31" s="579"/>
      <c r="B31" s="567" t="str">
        <f>'Tab_1.13 '!$A$1</f>
        <v xml:space="preserve">Tab. 1.13 </v>
      </c>
      <c r="C31" s="386" t="str">
        <f>'Tab_1.13 '!$B$1</f>
        <v>Separazione fra proprietà e controllo in società quotate italiane appartenenti a gruppi piramidali o misti</v>
      </c>
      <c r="D31" s="570" t="str">
        <f>TEXT(MIN('Tab_1.13 '!$A$5:$A$2000),"mmm-yyyy")&amp;" - "&amp;TEXT(MAX('Tab_1.13 '!$A$5:$A$2000),"mmm-yyyy")</f>
        <v>Dec-1998 - Dec-2020</v>
      </c>
    </row>
    <row r="32" spans="1:4" ht="19.95" customHeight="1" x14ac:dyDescent="0.3">
      <c r="A32" s="579"/>
      <c r="B32" s="568"/>
      <c r="C32" s="387" t="str">
        <f>'Tab_1.13 '!$B$2</f>
        <v>Separation between ownership and control in Italian listed companies belonging to pyramidal or mixed groups</v>
      </c>
      <c r="D32" s="571"/>
    </row>
    <row r="33" spans="1:4" ht="19.95" customHeight="1" x14ac:dyDescent="0.3">
      <c r="A33" s="579"/>
      <c r="B33" s="567" t="str">
        <f>'Tab_1.14 '!$A$1</f>
        <v xml:space="preserve">Tab. 1.14 </v>
      </c>
      <c r="C33" s="386" t="str">
        <f>'Tab_1.14 '!$B$1</f>
        <v>Società quotate italiane che emettono azioni senza diritto di voto</v>
      </c>
      <c r="D33" s="570" t="str">
        <f>TEXT(MIN('Tab_1.14 '!$A$5:$A$2000),"mmm-yyyy")&amp;" - "&amp;TEXT(MAX('Tab_1.14 '!$A$5:$A$2000),"mmm-yyyy")</f>
        <v>Dec-1992 - Dec-2020</v>
      </c>
    </row>
    <row r="34" spans="1:4" ht="19.95" customHeight="1" x14ac:dyDescent="0.3">
      <c r="A34" s="579"/>
      <c r="B34" s="568"/>
      <c r="C34" s="387" t="str">
        <f>'Tab_1.14 '!$B$2</f>
        <v>Italian listed companies issuing non-voting shares</v>
      </c>
      <c r="D34" s="571"/>
    </row>
    <row r="35" spans="1:4" ht="19.95" customHeight="1" x14ac:dyDescent="0.3">
      <c r="A35" s="579"/>
      <c r="B35" s="567" t="str">
        <f>'Tab_1.15 '!$A$1</f>
        <v xml:space="preserve">Tab. 1.15 </v>
      </c>
      <c r="C35" s="386" t="str">
        <f>'Tab_1.15 '!$B$1</f>
        <v>Meccanismi di rafforzamento del controllo (CEM) nelle società quotate italiane</v>
      </c>
      <c r="D35" s="570" t="str">
        <f>TEXT(MIN('Tab_1.15 '!$A$5:$A$2000),"mmm-yyyy")&amp;" - "&amp;TEXT(MAX('Tab_1.15 '!$A$5:$A$2000),"mmm-yyyy")</f>
        <v>Dec-2012 - Dec-2020</v>
      </c>
    </row>
    <row r="36" spans="1:4" ht="19.95" customHeight="1" x14ac:dyDescent="0.3">
      <c r="A36" s="579"/>
      <c r="B36" s="568"/>
      <c r="C36" s="387" t="str">
        <f>'Tab_1.15 '!$B$2</f>
        <v>Control enhancing mechanisms (CEM) in Italian listed companies</v>
      </c>
      <c r="D36" s="571"/>
    </row>
    <row r="37" spans="1:4" ht="19.95" customHeight="1" x14ac:dyDescent="0.3">
      <c r="A37" s="579"/>
      <c r="B37" s="567" t="str">
        <f>'Tab_1.16 '!$A$1</f>
        <v>Tab. 1.16</v>
      </c>
      <c r="C37" s="386" t="str">
        <f>'Tab_1.15 '!$B$1</f>
        <v>Meccanismi di rafforzamento del controllo (CEM) nelle società quotate italiane</v>
      </c>
      <c r="D37" s="570" t="str">
        <f>TEXT(MIN('Tab_1.16 '!$A$5:$A$2000),"mmm-yyyy")&amp;" - "&amp;TEXT(MAX('Tab_1.16 '!$A$5:$A$2000),"mmm-yyyy")</f>
        <v>Jun-2015 - Dec-2020</v>
      </c>
    </row>
    <row r="38" spans="1:4" ht="19.95" customHeight="1" x14ac:dyDescent="0.3">
      <c r="A38" s="579"/>
      <c r="B38" s="568"/>
      <c r="C38" s="387" t="str">
        <f>'Tab_1.15 '!$B$2</f>
        <v>Control enhancing mechanisms (CEM) in Italian listed companies</v>
      </c>
      <c r="D38" s="571"/>
    </row>
    <row r="39" spans="1:4" ht="19.95" customHeight="1" x14ac:dyDescent="0.3">
      <c r="A39" s="579"/>
      <c r="B39" s="569" t="str">
        <f>'Tab_1.17 '!$A$1</f>
        <v xml:space="preserve">Tab. 1.17 </v>
      </c>
      <c r="C39" s="392" t="str">
        <f>'Tab_1.17 '!$B$1</f>
        <v>Società quotate italiane in cui la maggiorazione dei diritti di voto è efficace</v>
      </c>
      <c r="D39" s="572" t="str">
        <f>TEXT(MIN('Tab_1.17 '!$A$5:$A$2000),"mmm-yyyy")&amp;" - "&amp;TEXT(MAX('Tab_1.17 '!$A$5:$A$2000),"mmm-yyyy")</f>
        <v>Dec-2017 - Dec-2020</v>
      </c>
    </row>
    <row r="40" spans="1:4" ht="19.95" customHeight="1" x14ac:dyDescent="0.3">
      <c r="A40" s="579"/>
      <c r="B40" s="568"/>
      <c r="C40" s="387" t="str">
        <f>'Tab_1.17 '!$B$2</f>
        <v>Active loyalty shares in Italian listed companies</v>
      </c>
      <c r="D40" s="573"/>
    </row>
    <row r="41" spans="1:4" ht="41.4" customHeight="1" x14ac:dyDescent="0.3">
      <c r="A41" s="128"/>
    </row>
    <row r="42" spans="1:4" s="528" customFormat="1" ht="36.6" customHeight="1" x14ac:dyDescent="0.5">
      <c r="A42" s="580" t="s">
        <v>479</v>
      </c>
      <c r="B42" s="566" t="s">
        <v>483</v>
      </c>
      <c r="C42" s="566"/>
      <c r="D42" s="566"/>
    </row>
    <row r="43" spans="1:4" s="528" customFormat="1" ht="36.6" customHeight="1" x14ac:dyDescent="0.5">
      <c r="A43" s="580"/>
      <c r="B43" s="582" t="s">
        <v>484</v>
      </c>
      <c r="C43" s="582"/>
      <c r="D43" s="582"/>
    </row>
    <row r="44" spans="1:4" ht="19.95" customHeight="1" x14ac:dyDescent="0.3">
      <c r="A44" s="580"/>
      <c r="B44" s="574" t="str">
        <f>Tab_2.1!$A$1</f>
        <v>Tab. 2.1</v>
      </c>
      <c r="C44" s="388" t="str">
        <f>Tab_2.1!$B$1</f>
        <v>Società quotate italiane per modello di amministrazione e controllo</v>
      </c>
      <c r="D44" s="576" t="str">
        <f>TEXT(MIN(Tab_2.1!$A$5:$A$2000),"mmm-yyyy")&amp;" - "&amp;TEXT(MAX(Tab_2.1!$A$5:$A$2000),"mmm-yyyy")</f>
        <v>Dec-2009 - Dec-2020</v>
      </c>
    </row>
    <row r="45" spans="1:4" ht="19.95" customHeight="1" x14ac:dyDescent="0.3">
      <c r="A45" s="580"/>
      <c r="B45" s="575"/>
      <c r="C45" s="390" t="str">
        <f>Tab_2.1!$B$2</f>
        <v>Italian listed companies by management and control system</v>
      </c>
      <c r="D45" s="577"/>
    </row>
    <row r="46" spans="1:4" ht="19.95" customHeight="1" x14ac:dyDescent="0.3">
      <c r="A46" s="580"/>
      <c r="B46" s="574" t="str">
        <f>Tab_2.2!$A$1</f>
        <v xml:space="preserve">Tab. 2.2 </v>
      </c>
      <c r="C46" s="389" t="str">
        <f>Tab_2.2!$B$1</f>
        <v xml:space="preserve">Dimensioni medie degli organi sociali delle società quotate italiane </v>
      </c>
      <c r="D46" s="576" t="str">
        <f>TEXT(MIN(Tab_2.2!$A$5:$A$2000),"mmm-yyyy")&amp;" - "&amp;TEXT(MAX(Tab_2.2!$A$5:$A$2000),"mmm-yyyy")</f>
        <v>Dec-2008 - Dec-2020</v>
      </c>
    </row>
    <row r="47" spans="1:4" ht="19.95" customHeight="1" x14ac:dyDescent="0.3">
      <c r="A47" s="580"/>
      <c r="B47" s="575"/>
      <c r="C47" s="390" t="str">
        <f>Tab_2.2!$B$2</f>
        <v xml:space="preserve">Average size of corporate boards in Italian listed companies </v>
      </c>
      <c r="D47" s="577"/>
    </row>
    <row r="48" spans="1:4" ht="19.95" customHeight="1" x14ac:dyDescent="0.3">
      <c r="A48" s="580"/>
      <c r="B48" s="574" t="str">
        <f>Tab_2.3!$A$1</f>
        <v>Tab. 2.3</v>
      </c>
      <c r="C48" s="389" t="str">
        <f>Tab_2.3!$B$1</f>
        <v xml:space="preserve">Amministratori indipendenti nei consigli di amministrazione delle società quotate italiane </v>
      </c>
      <c r="D48" s="576" t="str">
        <f>TEXT(MIN(Tab_2.3!$A$5:$A$2000),"mmm-yyyy")&amp;" - "&amp;TEXT(MAX(Tab_2.3!$A$5:$A$2000),"mmm-yyyy")</f>
        <v>Dec-2011 - Dec-2020</v>
      </c>
    </row>
    <row r="49" spans="1:4" ht="19.95" customHeight="1" x14ac:dyDescent="0.3">
      <c r="A49" s="580"/>
      <c r="B49" s="575"/>
      <c r="C49" s="390" t="str">
        <f>Tab_2.3!$B$2</f>
        <v xml:space="preserve">Independent members on boards of directors of Italian listed companies </v>
      </c>
      <c r="D49" s="577"/>
    </row>
    <row r="50" spans="1:4" ht="19.95" customHeight="1" x14ac:dyDescent="0.3">
      <c r="A50" s="580"/>
      <c r="B50" s="574" t="str">
        <f>Tab_2.4!$A$1</f>
        <v>Tab. 2.4</v>
      </c>
      <c r="C50" s="389" t="str">
        <f>Tab_2.4!$B$1</f>
        <v xml:space="preserve">Amministratori di minoranza nei consigli di amministrazione delle società quotate italiane </v>
      </c>
      <c r="D50" s="576" t="str">
        <f>TEXT(MIN(Tab_2.4!$A$5:$A$2000),"mmm-yyyy")&amp;" - "&amp;TEXT(MAX(Tab_2.4!$A$5:$A$2000),"mmm-yyyy")</f>
        <v>Dec-2011 - Dec-2020</v>
      </c>
    </row>
    <row r="51" spans="1:4" ht="19.95" customHeight="1" x14ac:dyDescent="0.3">
      <c r="A51" s="580"/>
      <c r="B51" s="575"/>
      <c r="C51" s="390" t="str">
        <f>Tab_2.4!$B$2</f>
        <v xml:space="preserve">Minority members on boards of directors of Italian listed companies </v>
      </c>
      <c r="D51" s="577"/>
    </row>
    <row r="52" spans="1:4" ht="19.95" customHeight="1" x14ac:dyDescent="0.3">
      <c r="A52" s="580"/>
      <c r="B52" s="574" t="str">
        <f>Tab_2.5!$A$1</f>
        <v xml:space="preserve">Tab. 2.5 </v>
      </c>
      <c r="C52" s="389" t="str">
        <f>Tab_2.5!$B$1</f>
        <v>Amministratori indipendenti e di minoranza per settore di attività e indice di mercato</v>
      </c>
      <c r="D52" s="576" t="str">
        <f>TEXT(MIN(Tab_2.5!$A$5:$A$2000),"mmm-yyyy")&amp;" - "&amp;TEXT(MAX(Tab_2.5!$A$5:$A$2000),"mmm-yyyy")</f>
        <v>Dec-2011 - Dec-2020</v>
      </c>
    </row>
    <row r="53" spans="1:4" ht="19.95" customHeight="1" x14ac:dyDescent="0.3">
      <c r="A53" s="580"/>
      <c r="B53" s="575"/>
      <c r="C53" s="390" t="str">
        <f>Tab_2.5!$B$2</f>
        <v xml:space="preserve">Boards of directors of Italian listed companies by industry and market index </v>
      </c>
      <c r="D53" s="577"/>
    </row>
    <row r="54" spans="1:4" ht="19.95" customHeight="1" x14ac:dyDescent="0.3">
      <c r="A54" s="580"/>
      <c r="B54" s="574" t="str">
        <f>'Tab_2.6 a'!$A$1</f>
        <v>Tab. 2.6 a</v>
      </c>
      <c r="C54" s="389" t="str">
        <f>'Tab_2.6 a'!$B$1</f>
        <v xml:space="preserve">Autovalutazione e piani di successione nei consigli di amministrazione delle società quotate italiane </v>
      </c>
      <c r="D54" s="576" t="str">
        <f>TEXT(MIN('Tab_2.6 a'!$A$5:$A$2000),"mmm-yyyy")&amp;" - "&amp;TEXT(MAX('Tab_2.6 a'!$A$5:$A$2000),"mmm-yyyy")</f>
        <v>Dec-2011 - Dec-2020</v>
      </c>
    </row>
    <row r="55" spans="1:4" ht="19.95" customHeight="1" x14ac:dyDescent="0.3">
      <c r="A55" s="580"/>
      <c r="B55" s="575"/>
      <c r="C55" s="390" t="str">
        <f>'Tab_2.6 a'!$B$2</f>
        <v>Self-evaluation of the boards of directors and succession plan in Italian listed companies</v>
      </c>
      <c r="D55" s="577"/>
    </row>
    <row r="56" spans="1:4" ht="19.95" customHeight="1" x14ac:dyDescent="0.3">
      <c r="A56" s="580"/>
      <c r="B56" s="574" t="str">
        <f>'Tab_2.6 b'!$A$1</f>
        <v>Tab. 2.6 b</v>
      </c>
      <c r="C56" s="389" t="str">
        <f>'Tab_2.6 b'!$B$1</f>
        <v>Successione degli amministratori esecutivi e del vertice aziendale nelle società quotate italiane</v>
      </c>
      <c r="D56" s="576" t="str">
        <f>TEXT(MIN('Tab_2.6 b'!$A$5:$A$2000),"mmm-yyyy")&amp;" - "&amp;TEXT(MAX('Tab_2.6 b'!$A$5:$A$2000),"mmm-yyyy")</f>
        <v>Dec-2020 - Dec-2020</v>
      </c>
    </row>
    <row r="57" spans="1:4" ht="19.95" customHeight="1" x14ac:dyDescent="0.3">
      <c r="A57" s="580"/>
      <c r="B57" s="575"/>
      <c r="C57" s="390" t="str">
        <f>'Tab_2.6 b'!$B$2</f>
        <v>Succession of executive directors and of top managemente of Italian listed companies</v>
      </c>
      <c r="D57" s="577"/>
    </row>
    <row r="58" spans="1:4" ht="19.95" customHeight="1" x14ac:dyDescent="0.3">
      <c r="A58" s="580"/>
      <c r="B58" s="574" t="str">
        <f>Tab_2.7!$A$1</f>
        <v xml:space="preserve">Tab. 2.7 </v>
      </c>
      <c r="C58" s="389" t="str">
        <f>Tab_2.7!$B$1</f>
        <v>Interlocking nelle società quotate italiane per indice di mercato</v>
      </c>
      <c r="D58" s="576" t="str">
        <f>TEXT(MIN(Tab_2.7!$A$5:$A$2000),"mmm-yyyy")&amp;" - "&amp;TEXT(MAX(Tab_2.7!$A$5:$A$2000),"mmm-yyyy")</f>
        <v>Jun-2013 - Dec-2021</v>
      </c>
    </row>
    <row r="59" spans="1:4" ht="19.95" customHeight="1" x14ac:dyDescent="0.3">
      <c r="A59" s="580"/>
      <c r="B59" s="575"/>
      <c r="C59" s="390" t="str">
        <f>Tab_2.7!$B$2</f>
        <v>Interlocking in Italian listed companies by market index</v>
      </c>
      <c r="D59" s="577"/>
    </row>
    <row r="60" spans="1:4" ht="19.95" customHeight="1" x14ac:dyDescent="0.3">
      <c r="A60" s="580"/>
      <c r="B60" s="574" t="str">
        <f>Tab_2.8!$A$1</f>
        <v xml:space="preserve">Tab. 2.8 </v>
      </c>
      <c r="C60" s="389" t="str">
        <f>Tab_2.8!$B$1</f>
        <v>Interlocking nelle società quotate italiane per settore di attività</v>
      </c>
      <c r="D60" s="576" t="str">
        <f>TEXT(MIN(Tab_2.8!$A$5:$A$2000),"mmm-yyyy")&amp;" - "&amp;TEXT(MAX(Tab_2.8!$A$5:$A$2000),"mmm-yyyy")</f>
        <v>Dec-2011 - Dec-2021</v>
      </c>
    </row>
    <row r="61" spans="1:4" ht="19.95" customHeight="1" x14ac:dyDescent="0.3">
      <c r="A61" s="580"/>
      <c r="B61" s="575"/>
      <c r="C61" s="390" t="str">
        <f>Tab_2.8!$B$2</f>
        <v>Interlocking in Italian listed companies by industry</v>
      </c>
      <c r="D61" s="577"/>
    </row>
    <row r="62" spans="1:4" ht="19.95" customHeight="1" x14ac:dyDescent="0.3">
      <c r="A62" s="580"/>
      <c r="B62" s="574" t="str">
        <f>Tab_2.9!$A$1</f>
        <v xml:space="preserve">Tab. 2.9 </v>
      </c>
      <c r="C62" s="389" t="str">
        <f>Tab_2.9!$B$1</f>
        <v xml:space="preserve">Collegio sindacale delle società quotate italiane </v>
      </c>
      <c r="D62" s="576" t="str">
        <f>TEXT(MIN(Tab_2.9!$A$5:$A$2000),"mmm-yyyy")&amp;" - "&amp;TEXT(MAX(Tab_2.9!$A$5:$A$2000),"mmm-yyyy")</f>
        <v>Dec-2011 - Dec-2020</v>
      </c>
    </row>
    <row r="63" spans="1:4" ht="19.95" customHeight="1" x14ac:dyDescent="0.3">
      <c r="A63" s="580"/>
      <c r="B63" s="575"/>
      <c r="C63" s="390" t="str">
        <f>Tab_2.9!$B$2</f>
        <v>Board of statutory auditors of Italian listed companies</v>
      </c>
      <c r="D63" s="577"/>
    </row>
    <row r="64" spans="1:4" ht="19.95" customHeight="1" x14ac:dyDescent="0.3">
      <c r="A64" s="580"/>
      <c r="B64" s="574" t="str">
        <f>'Tab_2.10 a'!$A$1</f>
        <v>Tab. 2.10 a</v>
      </c>
      <c r="C64" s="389" t="str">
        <f>'Tab_2.10 a'!$B$1</f>
        <v>Caratteristiche dei membri degli organi sociali delle società quotate italiane per settore di attività - organo di amministrazione</v>
      </c>
      <c r="D64" s="576" t="str">
        <f>TEXT(MIN('Tab_2.10 a'!$A$5:$A$2000),"mmm-yyyy")&amp;" - "&amp;TEXT(MAX('Tab_2.10 a'!$A$5:$A$2000),"mmm-yyyy")</f>
        <v>Dec-2015 - Dec-2020</v>
      </c>
    </row>
    <row r="65" spans="1:4" ht="19.95" customHeight="1" x14ac:dyDescent="0.3">
      <c r="A65" s="580"/>
      <c r="B65" s="575"/>
      <c r="C65" s="390" t="str">
        <f>'Tab_2.10 a'!$B$2</f>
        <v>Attributes of corporate boards members of Italian listed companies by industry - boards of directors</v>
      </c>
      <c r="D65" s="577"/>
    </row>
    <row r="66" spans="1:4" ht="19.95" customHeight="1" x14ac:dyDescent="0.3">
      <c r="A66" s="580"/>
      <c r="B66" s="574" t="str">
        <f>'Tab_2.10 b'!$A$1</f>
        <v>Tab. 2.10 b</v>
      </c>
      <c r="C66" s="389" t="str">
        <f>'Tab_2.10 b'!$B$1</f>
        <v>Caratteristiche dei membri degli organi sociali delle società quotate italiane per settore di attività - organo di controllo</v>
      </c>
      <c r="D66" s="576" t="str">
        <f>TEXT(MIN('Tab_2.10 b'!$A$5:$A$2000),"mmm-yyyy")&amp;" - "&amp;TEXT(MAX('Tab_2.10 b'!$A$5:$A$2000),"mmm-yyyy")</f>
        <v>Dec-2019 - Dec-2020</v>
      </c>
    </row>
    <row r="67" spans="1:4" ht="19.95" customHeight="1" x14ac:dyDescent="0.3">
      <c r="A67" s="580"/>
      <c r="B67" s="575"/>
      <c r="C67" s="390" t="str">
        <f>'Tab_2.10 b'!$B$2</f>
        <v>Attributes of corporate boards members of Italian listed companies by industry - board of statutory auditors</v>
      </c>
      <c r="D67" s="577"/>
    </row>
    <row r="68" spans="1:4" ht="19.95" customHeight="1" x14ac:dyDescent="0.3">
      <c r="A68" s="580"/>
      <c r="B68" s="574" t="str">
        <f>'Tab_2.11 a'!$A$1</f>
        <v>Tab. 2.11 a</v>
      </c>
      <c r="C68" s="389" t="str">
        <f>'Tab_2.11 a'!$B$1</f>
        <v>Caratteristiche dei membri degli organi sociali delle società quotate italiane per indice di mercato - organo di amministrazione</v>
      </c>
      <c r="D68" s="576" t="str">
        <f>TEXT(MIN('Tab_2.11 a'!$A$5:$A$2000),"mmm-yyyy")&amp;" - "&amp;TEXT(MAX('Tab_2.11 a'!$A$5:$A$2000),"mmm-yyyy")</f>
        <v>Dec-2015 - Dec-2020</v>
      </c>
    </row>
    <row r="69" spans="1:4" ht="19.95" customHeight="1" x14ac:dyDescent="0.3">
      <c r="A69" s="580"/>
      <c r="B69" s="575"/>
      <c r="C69" s="390" t="str">
        <f>'Tab_2.11 a'!$B$2</f>
        <v>Attributes of corporate boards members of Italian listed companies by market index - board of directors</v>
      </c>
      <c r="D69" s="577"/>
    </row>
    <row r="70" spans="1:4" ht="19.95" customHeight="1" x14ac:dyDescent="0.3">
      <c r="A70" s="580"/>
      <c r="B70" s="574" t="str">
        <f>'Tab_2.11 b'!$A$1</f>
        <v>Tab. 2.11 b</v>
      </c>
      <c r="C70" s="389" t="str">
        <f>'Tab_2.11 b'!$B$1</f>
        <v>Caratteristiche dei membri degli organi sociali delle società quotate italiane per indice di mercato - organo di controllo</v>
      </c>
      <c r="D70" s="576" t="str">
        <f>TEXT(MIN('Tab_2.11 b'!$A$5:$A$2000),"mmm-yyyy")&amp;" - "&amp;TEXT(MAX('Tab_2.11 b'!$A$5:$A$2000),"mmm-yyyy")</f>
        <v>Dec-2019 - Dec-2020</v>
      </c>
    </row>
    <row r="71" spans="1:4" ht="19.95" customHeight="1" x14ac:dyDescent="0.3">
      <c r="A71" s="580"/>
      <c r="B71" s="575"/>
      <c r="C71" s="390" t="str">
        <f>'Tab_2.11 b'!$B$2</f>
        <v>Attributes of corporate boards members of Italian listed companies by market index - board of statutory auditors</v>
      </c>
      <c r="D71" s="577"/>
    </row>
    <row r="72" spans="1:4" ht="19.95" customHeight="1" x14ac:dyDescent="0.3">
      <c r="A72" s="580"/>
      <c r="B72" s="574" t="str">
        <f>'Tab_2.12 a'!$A$1</f>
        <v>Tab. 2.12 a</v>
      </c>
      <c r="C72" s="389" t="str">
        <f>'Tab_2.12 a'!$B$1</f>
        <v>Caratteristiche dei membri degli organi sociali delle società quotate italiane per UCA - organo di amministrazione</v>
      </c>
      <c r="D72" s="576" t="str">
        <f>TEXT(MIN('Tab_2.12 a'!$A$5:$A$2000),"mmm-yyyy")&amp;" - "&amp;TEXT(MAX('Tab_2.12 a'!$A$5:$A$2000),"mmm-yyyy")</f>
        <v>Dec-2015 - Dec-2020</v>
      </c>
    </row>
    <row r="73" spans="1:4" ht="19.95" customHeight="1" x14ac:dyDescent="0.3">
      <c r="A73" s="580"/>
      <c r="B73" s="575"/>
      <c r="C73" s="390" t="str">
        <f>'Tab_2.12 a'!$B$2</f>
        <v>Attributes of corporate boards members of Italian listed companies by UCA - board of directors</v>
      </c>
      <c r="D73" s="577"/>
    </row>
    <row r="74" spans="1:4" ht="19.95" customHeight="1" x14ac:dyDescent="0.3">
      <c r="A74" s="580"/>
      <c r="B74" s="574" t="str">
        <f>'Tab_2.12 b'!$A$1</f>
        <v>Tab. 2.12 b</v>
      </c>
      <c r="C74" s="389" t="str">
        <f>'Tab_2.12 b'!$B$1</f>
        <v>Caratteristiche dei membri degli organi sociali delle società quotate italiane per UCA - organo di controllo</v>
      </c>
      <c r="D74" s="576" t="str">
        <f>TEXT(MIN('Tab_2.12 b'!$A$5:$A$2000),"mmm-yyyy")&amp;" - "&amp;TEXT(MAX('Tab_2.12 b'!$A$5:$A$2000),"mmm-yyyy")</f>
        <v>Dec-2019 - Dec-2020</v>
      </c>
    </row>
    <row r="75" spans="1:4" ht="19.95" customHeight="1" x14ac:dyDescent="0.3">
      <c r="A75" s="580"/>
      <c r="B75" s="575"/>
      <c r="C75" s="390" t="str">
        <f>'Tab_2.12 b'!$B$2</f>
        <v>Attributes of corporate boards members of Italian listed companies by UCA - board of statutory auditors</v>
      </c>
      <c r="D75" s="577"/>
    </row>
    <row r="76" spans="1:4" ht="19.95" customHeight="1" x14ac:dyDescent="0.3">
      <c r="A76" s="580"/>
      <c r="B76" s="574" t="str">
        <f>'Tab_2.13 a'!$A$1</f>
        <v>Tab. 2.13 a</v>
      </c>
      <c r="C76" s="389" t="str">
        <f>'Tab_2.13 a'!$B$1</f>
        <v>Formazione dei membri degli organi sociali delle società quotate italiane - organo di amministrazione</v>
      </c>
      <c r="D76" s="576" t="str">
        <f>TEXT(MIN('Tab_2.13 a'!$A$5:$A$2000),"mmm-yyyy")&amp;" - "&amp;TEXT(MAX('Tab_2.13 a'!$A$5:$A$2000),"mmm-yyyy")</f>
        <v>Dec-2011 - Dec-2020</v>
      </c>
    </row>
    <row r="77" spans="1:4" ht="19.95" customHeight="1" x14ac:dyDescent="0.3">
      <c r="A77" s="580"/>
      <c r="B77" s="575"/>
      <c r="C77" s="390" t="str">
        <f>'Tab_2.13 a'!$B$2</f>
        <v>Educational background of board members of Italian listed companies - board of directors</v>
      </c>
      <c r="D77" s="577"/>
    </row>
    <row r="78" spans="1:4" ht="19.95" customHeight="1" x14ac:dyDescent="0.3">
      <c r="A78" s="580"/>
      <c r="B78" s="574" t="str">
        <f>'Tab_2.13 b'!$A$1</f>
        <v>Tab. 2.13 b</v>
      </c>
      <c r="C78" s="389" t="str">
        <f>'Tab_2.13 b'!$B$1</f>
        <v>Formazione dei membri degli organi sociali delle società quotate italiane - organo di controllo</v>
      </c>
      <c r="D78" s="576" t="str">
        <f>TEXT(MIN('Tab_2.13 b'!$A$5:$A$2000),"mmm-yyyy")&amp;" - "&amp;TEXT(MAX('Tab_2.13 b'!$A$5:$A$2000),"mmm-yyyy")</f>
        <v>Dec-2011 - Dec-2020</v>
      </c>
    </row>
    <row r="79" spans="1:4" ht="19.95" customHeight="1" x14ac:dyDescent="0.3">
      <c r="A79" s="580"/>
      <c r="B79" s="575"/>
      <c r="C79" s="390" t="str">
        <f>'Tab_2.13 b'!$B$2</f>
        <v>Educational background of board members of Italian listed companies - board of statutory auditors</v>
      </c>
      <c r="D79" s="577"/>
    </row>
    <row r="80" spans="1:4" ht="19.95" customHeight="1" x14ac:dyDescent="0.3">
      <c r="A80" s="580"/>
      <c r="B80" s="574" t="str">
        <f>'Tab_2.14 a'!$A$1</f>
        <v>Tab. 2.14 a</v>
      </c>
      <c r="C80" s="389" t="str">
        <f>'Tab_2.14 a'!$B$1</f>
        <v>Caratteristiche dei membri degli organi sociali delle società quotate italiane per genere - organo di amministrazione</v>
      </c>
      <c r="D80" s="576" t="str">
        <f>TEXT(MIN('Tab_2.14 a'!$A$5:$A$2000),"mmm-yyyy")&amp;" - "&amp;TEXT(MAX('Tab_2.14 a'!$A$5:$A$2000),"mmm-yyyy")</f>
        <v>Dec-2011 - Dec-2020</v>
      </c>
    </row>
    <row r="81" spans="1:4" ht="19.95" customHeight="1" x14ac:dyDescent="0.3">
      <c r="A81" s="580"/>
      <c r="B81" s="575"/>
      <c r="C81" s="390" t="str">
        <f>'Tab_2.14 a'!$B$2</f>
        <v>Attributes of corporate boards members of Italian listed companies by gender - board of directors</v>
      </c>
      <c r="D81" s="577"/>
    </row>
    <row r="82" spans="1:4" ht="19.95" customHeight="1" x14ac:dyDescent="0.3">
      <c r="A82" s="580"/>
      <c r="B82" s="574" t="str">
        <f>'Tab_2.14 b'!$A$1</f>
        <v>Tab. 2.14 b</v>
      </c>
      <c r="C82" s="389" t="str">
        <f>'Tab_2.14 b'!$B$1</f>
        <v>Caratteristiche dei membri degli organi sociali delle società quotate italiane per genere - organo di controllo</v>
      </c>
      <c r="D82" s="576" t="str">
        <f>TEXT(MIN('Tab_2.14 b'!$A$5:$A$2000),"mmm-yyyy")&amp;" - "&amp;TEXT(MAX('Tab_2.14 b'!$A$5:$A$2000),"mmm-yyyy")</f>
        <v>Dec-2011 - Dec-2020</v>
      </c>
    </row>
    <row r="83" spans="1:4" ht="19.95" customHeight="1" x14ac:dyDescent="0.3">
      <c r="A83" s="580"/>
      <c r="B83" s="575"/>
      <c r="C83" s="390" t="str">
        <f>'Tab_2.14 b'!$B$2</f>
        <v>Attributes of corporate boards members of Italian listed companies by gender - board of statutory auditors</v>
      </c>
      <c r="D83" s="577"/>
    </row>
    <row r="84" spans="1:4" ht="19.95" customHeight="1" x14ac:dyDescent="0.3">
      <c r="A84" s="580"/>
      <c r="B84" s="574" t="str">
        <f>Tab_2.15!$A$1</f>
        <v>Tab. 2.15</v>
      </c>
      <c r="C84" s="389" t="str">
        <f>Tab_2.15!$B$1</f>
        <v>Amministratori delle società quotate italiane per genere e relazione con l’azionista di controllo</v>
      </c>
      <c r="D84" s="576" t="str">
        <f>TEXT(MIN(Tab_2.15!$A$5:$A$2000),"mmm-yyyy")&amp;" - "&amp;TEXT(MAX(Tab_2.15!$A$5:$A$2000),"mmm-yyyy")</f>
        <v>Dec-2011 - Dec-2020</v>
      </c>
    </row>
    <row r="85" spans="1:4" ht="19.95" customHeight="1" x14ac:dyDescent="0.3">
      <c r="A85" s="580"/>
      <c r="B85" s="575"/>
      <c r="C85" s="390" t="str">
        <f>Tab_2.15!$B$2</f>
        <v>Directors of Italian listed companies by gender and relationship with the controlling shareholder</v>
      </c>
      <c r="D85" s="577"/>
    </row>
    <row r="86" spans="1:4" ht="19.95" customHeight="1" x14ac:dyDescent="0.3">
      <c r="A86" s="580"/>
      <c r="B86" s="574" t="str">
        <f>Tab_2.16!$A$1</f>
        <v>Tab. 2.16</v>
      </c>
      <c r="C86" s="389" t="str">
        <f>Tab_2.16!$B$1</f>
        <v>Competenze  in materia di sostenibilità e digitalie degli amministratori delle società quotate italiane</v>
      </c>
      <c r="D86" s="576" t="str">
        <f>TEXT(MIN(Tab_2.16!$A$5:$A$2000),"mmm-yyyy")&amp;" - "&amp;TEXT(MAX(Tab_2.16!$A$5:$A$2000),"mmm-yyyy")</f>
        <v>Dec-2020 - Dec-2020</v>
      </c>
    </row>
    <row r="87" spans="1:4" ht="19.95" customHeight="1" x14ac:dyDescent="0.3">
      <c r="A87" s="580"/>
      <c r="B87" s="575"/>
      <c r="C87" s="390" t="str">
        <f>Tab_2.16!$B$2</f>
        <v>Sustainability and digital skills of directors of Italian listed companies</v>
      </c>
      <c r="D87" s="577"/>
    </row>
    <row r="88" spans="1:4" ht="19.95" customHeight="1" x14ac:dyDescent="0.3">
      <c r="A88" s="580"/>
      <c r="B88" s="574" t="str">
        <f>Tab_2.17!$A$1</f>
        <v>Tab. 2.17</v>
      </c>
      <c r="C88" s="389" t="str">
        <f>Tab_2.17!$B$1</f>
        <v>Caratteristiche degli amministratori con competenze di sostenibilità e digitali</v>
      </c>
      <c r="D88" s="576" t="str">
        <f>TEXT(MIN(Tab_2.17!$A$5:$A$2000),"mmm-yyyy")&amp;" - "&amp;TEXT(MAX(Tab_2.17!$A$5:$A$2000),"mmm-yyyy")</f>
        <v>Dec-2020 - Dec-2020</v>
      </c>
    </row>
    <row r="89" spans="1:4" ht="19.95" customHeight="1" x14ac:dyDescent="0.3">
      <c r="A89" s="580"/>
      <c r="B89" s="575"/>
      <c r="C89" s="390" t="str">
        <f>Tab_2.17!$B$2</f>
        <v>Attribute of corporate boards members with sustainability and digital skills</v>
      </c>
      <c r="D89" s="577"/>
    </row>
    <row r="90" spans="1:4" ht="19.95" customHeight="1" x14ac:dyDescent="0.3">
      <c r="A90" s="580"/>
      <c r="B90" s="574" t="str">
        <f>Tab_2.18!$A$1</f>
        <v>Tab. 2.18</v>
      </c>
      <c r="C90" s="389" t="str">
        <f>Tab_2.18!$B$1</f>
        <v>Competenze  in materia di sostenibilità e digitalie nei consigli di amministrazione delle società quotate italiane</v>
      </c>
      <c r="D90" s="576" t="str">
        <f>TEXT(MIN(Tab_2.18!$A$5:$A$2000),"mmm-yyyy")&amp;" - "&amp;TEXT(MAX(Tab_2.18!$A$5:$A$2000),"mmm-yyyy")</f>
        <v>Dec-2020 - Dec-2020</v>
      </c>
    </row>
    <row r="91" spans="1:4" ht="19.95" customHeight="1" x14ac:dyDescent="0.3">
      <c r="A91" s="580"/>
      <c r="B91" s="575"/>
      <c r="C91" s="390" t="str">
        <f>Tab_2.18!$B$2</f>
        <v>Sustainability and digital skills on boards of directors of Italian listed companies</v>
      </c>
      <c r="D91" s="577"/>
    </row>
    <row r="92" spans="1:4" ht="19.95" customHeight="1" x14ac:dyDescent="0.3">
      <c r="A92" s="580"/>
      <c r="B92" s="574" t="str">
        <f>'Tab_2.19 a'!$A$1</f>
        <v>Tab. 2.19 a</v>
      </c>
      <c r="C92" s="389" t="str">
        <f>'Tab_2.19 a'!$B$1</f>
        <v>Comitati endoconsiliari nelle società quotate italiane</v>
      </c>
      <c r="D92" s="576" t="str">
        <f>TEXT(MIN('Tab_2.19 a'!$A$5:$A$2000),"mmm-yyyy")&amp;" - "&amp;TEXT(MAX('Tab_2.19 a'!$A$5:$A$2000),"mmm-yyyy")</f>
        <v>Dec-2011 - Dec-2020</v>
      </c>
    </row>
    <row r="93" spans="1:4" ht="19.95" customHeight="1" x14ac:dyDescent="0.3">
      <c r="A93" s="580"/>
      <c r="B93" s="575"/>
      <c r="C93" s="390" t="str">
        <f>'Tab_2.19 a'!$B$2</f>
        <v xml:space="preserve">Board committees in Italian listed companies </v>
      </c>
      <c r="D93" s="577"/>
    </row>
    <row r="94" spans="1:4" ht="19.95" customHeight="1" x14ac:dyDescent="0.3">
      <c r="A94" s="580"/>
      <c r="B94" s="574" t="str">
        <f>'Tab_2.19 b'!$A$1</f>
        <v>Tab. 2.19 b</v>
      </c>
      <c r="C94" s="389" t="str">
        <f>'Tab_2.19 b'!$B$1</f>
        <v>Comitati endoconsiliari nelle società quotate italiane - caratteristiche dei membri</v>
      </c>
      <c r="D94" s="576" t="str">
        <f>TEXT(MIN('Tab_2.19 b'!$A$5:$A$2000),"mmm-yyyy")&amp;" - "&amp;TEXT(MAX('Tab_2.19 b'!$A$5:$A$2000),"mmm-yyyy")</f>
        <v>Dec-2019 - Dec-2020</v>
      </c>
    </row>
    <row r="95" spans="1:4" ht="19.95" customHeight="1" x14ac:dyDescent="0.3">
      <c r="A95" s="580"/>
      <c r="B95" s="575"/>
      <c r="C95" s="390" t="str">
        <f>'Tab_2.19 b'!$B$2</f>
        <v>Board committees in Italian listed companies - members attribute</v>
      </c>
      <c r="D95" s="577"/>
    </row>
    <row r="96" spans="1:4" ht="19.95" customHeight="1" x14ac:dyDescent="0.3">
      <c r="A96" s="580"/>
      <c r="B96" s="574" t="str">
        <f>Tab_2.20!$A$1</f>
        <v>Tab. 2.20</v>
      </c>
      <c r="C96" s="389" t="str">
        <f>Tab_2.20!$B$1</f>
        <v>Comitato remunerazione nelle società quotate italiane</v>
      </c>
      <c r="D96" s="576" t="str">
        <f>TEXT(MIN(Tab_2.20!$A$5:$A$2000),"mmm-yyyy")&amp;" - "&amp;TEXT(MAX(Tab_2.20!$A$5:$A$2000),"mmm-yyyy")</f>
        <v>Dec-2019 - Dec-2020</v>
      </c>
    </row>
    <row r="97" spans="1:4" ht="19.95" customHeight="1" x14ac:dyDescent="0.3">
      <c r="A97" s="580"/>
      <c r="B97" s="575"/>
      <c r="C97" s="390" t="str">
        <f>Tab_2.20!$B$2</f>
        <v>Remuneration committee in Italian listed companies</v>
      </c>
      <c r="D97" s="577"/>
    </row>
    <row r="98" spans="1:4" ht="19.95" customHeight="1" x14ac:dyDescent="0.3">
      <c r="A98" s="580"/>
      <c r="B98" s="574" t="str">
        <f>Tab_2.21!$A$1</f>
        <v>Tab. 2.21</v>
      </c>
      <c r="C98" s="389" t="str">
        <f>Tab_2.21!$B$1</f>
        <v>Comitato nomine nelle società quotate italiane</v>
      </c>
      <c r="D98" s="576" t="str">
        <f>TEXT(MIN(Tab_2.21!$A$5:$A$2000),"mmm-yyyy")&amp;" - "&amp;TEXT(MAX(Tab_2.21!$A$5:$A$2000),"mmm-yyyy")</f>
        <v>Dec-2019 - Dec-2020</v>
      </c>
    </row>
    <row r="99" spans="1:4" ht="19.95" customHeight="1" x14ac:dyDescent="0.3">
      <c r="A99" s="580"/>
      <c r="B99" s="575"/>
      <c r="C99" s="390" t="str">
        <f>Tab_2.21!$B$2</f>
        <v>Nomination committee in Italian listed companies</v>
      </c>
      <c r="D99" s="577"/>
    </row>
    <row r="100" spans="1:4" ht="19.95" customHeight="1" x14ac:dyDescent="0.3">
      <c r="A100" s="580"/>
      <c r="B100" s="574" t="str">
        <f>Tab_2.22!$A$1</f>
        <v>Tab. 2.22</v>
      </c>
      <c r="C100" s="389" t="str">
        <f>Tab_2.22!$B$1</f>
        <v xml:space="preserve">Comitato controllo e rischi nelle società quotate italiane </v>
      </c>
      <c r="D100" s="576" t="str">
        <f>TEXT(MIN(Tab_2.22!$A$5:$A$2000),"mmm-yyyy")&amp;" - "&amp;TEXT(MAX(Tab_2.22!$A$5:$A$2000),"mmm-yyyy")</f>
        <v>Dec-2019 - Dec-2020</v>
      </c>
    </row>
    <row r="101" spans="1:4" ht="19.95" customHeight="1" x14ac:dyDescent="0.3">
      <c r="A101" s="580"/>
      <c r="B101" s="575"/>
      <c r="C101" s="390" t="str">
        <f>Tab_2.22!$B$2</f>
        <v>Control and risk committee in Italian listed companies</v>
      </c>
      <c r="D101" s="577"/>
    </row>
    <row r="102" spans="1:4" ht="19.95" customHeight="1" x14ac:dyDescent="0.3">
      <c r="A102" s="580"/>
      <c r="B102" s="574" t="str">
        <f>Tab_2.23!$A$1</f>
        <v>Tab. 2.23</v>
      </c>
      <c r="C102" s="389" t="str">
        <f>Tab_2.23!$B$1</f>
        <v>Comitato sostenibiltà nelle società quotate italiane</v>
      </c>
      <c r="D102" s="576" t="str">
        <f>TEXT(MIN(Tab_2.23!$A$5:$A$2000),"mmm-yyyy")&amp;" - "&amp;TEXT(MAX(Tab_2.23!$A$5:$A$2000),"mmm-yyyy")</f>
        <v>Dec-2019 - Dec-2020</v>
      </c>
    </row>
    <row r="103" spans="1:4" ht="19.95" customHeight="1" x14ac:dyDescent="0.3">
      <c r="A103" s="580"/>
      <c r="B103" s="575"/>
      <c r="C103" s="390" t="str">
        <f>Tab_2.23!$B$2</f>
        <v>Sustainability committee in Italian listed companies</v>
      </c>
      <c r="D103" s="577"/>
    </row>
    <row r="104" spans="1:4" ht="19.95" customHeight="1" x14ac:dyDescent="0.3">
      <c r="A104" s="580"/>
      <c r="B104" s="574" t="str">
        <f>Tab_2.24!$A$1</f>
        <v>Tab. 2.24</v>
      </c>
      <c r="C104" s="389" t="str">
        <f>Tab_2.24!$B$1</f>
        <v>Comitato sostenibiltà nelle società quotate italiane per settore di attività</v>
      </c>
      <c r="D104" s="576" t="str">
        <f>TEXT(MIN(Tab_2.24!$A$5:$A$2000),"mmm-yyyy")&amp;" - "&amp;TEXT(MAX(Tab_2.24!$A$5:$A$2000),"mmm-yyyy")</f>
        <v>Dec-2019 - Dec-2020</v>
      </c>
    </row>
    <row r="105" spans="1:4" ht="19.95" customHeight="1" x14ac:dyDescent="0.3">
      <c r="A105" s="580"/>
      <c r="B105" s="575"/>
      <c r="C105" s="390" t="str">
        <f>Tab_2.24!$B$2</f>
        <v xml:space="preserve">Sustainability committee in Italian listed companies by industry </v>
      </c>
      <c r="D105" s="577"/>
    </row>
    <row r="106" spans="1:4" ht="19.95" customHeight="1" x14ac:dyDescent="0.3">
      <c r="A106" s="580"/>
      <c r="B106" s="574" t="str">
        <f>Tab_2.25!$A$1</f>
        <v>Tab. 2.25</v>
      </c>
      <c r="C106" s="389" t="str">
        <f>Tab_2.25!$B$1</f>
        <v>Comitato sostenibiltà nelle società quotate italiane per UCA</v>
      </c>
      <c r="D106" s="576" t="str">
        <f>TEXT(MIN(Tab_2.25!$A$5:$A$2000),"mmm-yyyy")&amp;" - "&amp;TEXT(MAX(Tab_2.25!$A$5:$A$2000),"mmm-yyyy")</f>
        <v>Dec-2019 - Dec-2020</v>
      </c>
    </row>
    <row r="107" spans="1:4" ht="19.95" customHeight="1" x14ac:dyDescent="0.3">
      <c r="A107" s="580"/>
      <c r="B107" s="575"/>
      <c r="C107" s="390" t="str">
        <f>Tab_2.25!$B$2</f>
        <v>Sustainability committee in Italian listed companies by UCA</v>
      </c>
      <c r="D107" s="577"/>
    </row>
    <row r="108" spans="1:4" ht="19.95" customHeight="1" x14ac:dyDescent="0.3">
      <c r="A108" s="580"/>
      <c r="B108" s="574" t="str">
        <f>'Tab_2.26 a'!$A$1</f>
        <v>Tab. 2.26 a</v>
      </c>
      <c r="C108" s="389" t="str">
        <f>'Tab_2.26 a'!$B$1</f>
        <v>Presenza femminile negli organi sociali delle società quotate italiane - organo di amministrazione</v>
      </c>
      <c r="D108" s="576" t="str">
        <f>TEXT(MIN('Tab_2.26 a'!$A$5:$A$2000),"mmm-yyyy")&amp;" - "&amp;TEXT(MAX('Tab_2.26 a'!$A$5:$A$2000),"mmm-yyyy")</f>
        <v>Dec-2008 - Dec-2021</v>
      </c>
    </row>
    <row r="109" spans="1:4" ht="19.95" customHeight="1" x14ac:dyDescent="0.3">
      <c r="A109" s="580"/>
      <c r="B109" s="575"/>
      <c r="C109" s="390" t="str">
        <f>'Tab_2.26 a'!$B$2</f>
        <v>Female representation on corporate boards of Italian listed companies - board of directors</v>
      </c>
      <c r="D109" s="577"/>
    </row>
    <row r="110" spans="1:4" ht="19.95" customHeight="1" x14ac:dyDescent="0.3">
      <c r="A110" s="580"/>
      <c r="B110" s="574" t="str">
        <f>'Tab_2.26 b'!$A$1</f>
        <v>Tab. 2.26 b</v>
      </c>
      <c r="C110" s="389" t="str">
        <f>'Tab_2.26 b'!$B$1</f>
        <v>Presenza femminile negli organi sociali delle società quotate italiane - organo di controllo</v>
      </c>
      <c r="D110" s="576" t="str">
        <f>TEXT(MIN('Tab_2.26 b'!$A$5:$A$2000),"mmm-yyyy")&amp;" - "&amp;TEXT(MAX('Tab_2.26 b'!$A$5:$A$2000),"mmm-yyyy")</f>
        <v>Dec-2010 - Dec-2021</v>
      </c>
    </row>
    <row r="111" spans="1:4" ht="19.95" customHeight="1" x14ac:dyDescent="0.3">
      <c r="A111" s="580"/>
      <c r="B111" s="575"/>
      <c r="C111" s="390" t="str">
        <f>'Tab_2.26 b'!$B$2</f>
        <v>Female representation on corporate boards of Italian listed companies - board of statutory auditors</v>
      </c>
      <c r="D111" s="577"/>
    </row>
    <row r="112" spans="1:4" ht="19.95" customHeight="1" x14ac:dyDescent="0.3">
      <c r="A112" s="580"/>
      <c r="B112" s="574" t="str">
        <f>Tab_2.27!$A$1</f>
        <v>Tab. 2.27</v>
      </c>
      <c r="C112" s="389" t="str">
        <f>Tab_2.27!$B$1</f>
        <v>Applicazione delle norme sulle quote di genere nei consigli di amministrazione delle società quotate italiane</v>
      </c>
      <c r="D112" s="576" t="str">
        <f>TEXT(MIN(Tab_2.27!$A$5:$A$2000),"mmm-yyyy")&amp;" - "&amp;TEXT(MAX(Tab_2.27!$A$5:$A$2000),"mmm-yyyy")</f>
        <v>Dec-2014 - Dec-2021</v>
      </c>
    </row>
    <row r="113" spans="1:4" ht="19.95" customHeight="1" x14ac:dyDescent="0.3">
      <c r="A113" s="580"/>
      <c r="B113" s="575"/>
      <c r="C113" s="390" t="str">
        <f>Tab_2.27!$B$2</f>
        <v>Female representation on boards of directors of Italian listed companies by applicable gender quota rules</v>
      </c>
      <c r="D113" s="577"/>
    </row>
    <row r="114" spans="1:4" ht="19.95" customHeight="1" x14ac:dyDescent="0.3">
      <c r="A114" s="580"/>
      <c r="B114" s="574" t="str">
        <f>Tab_2.28!$A$1</f>
        <v>Tab. 2.28</v>
      </c>
      <c r="C114" s="389" t="str">
        <f>Tab_2.28!$B$1</f>
        <v>Presenza femminile nei consigli di amministrazione delle società quotate italiane per indice di mercato</v>
      </c>
      <c r="D114" s="576" t="str">
        <f>TEXT(MIN(Tab_2.28!$A$5:$A$2000),"mmm-yyyy")&amp;" - "&amp;TEXT(MAX(Tab_2.28!$A$5:$A$2000),"mmm-yyyy")</f>
        <v>Dec-2013 - Dec-2021</v>
      </c>
    </row>
    <row r="115" spans="1:4" ht="19.95" customHeight="1" x14ac:dyDescent="0.3">
      <c r="A115" s="580"/>
      <c r="B115" s="575"/>
      <c r="C115" s="390" t="str">
        <f>Tab_2.28!$B$2</f>
        <v>Female representation on boards of directors of Italian listed companies by market index</v>
      </c>
      <c r="D115" s="577"/>
    </row>
    <row r="116" spans="1:4" ht="19.95" customHeight="1" x14ac:dyDescent="0.3">
      <c r="A116" s="580"/>
      <c r="B116" s="574" t="str">
        <f>Tab_2.29!$A$1</f>
        <v>Tab. 2.29</v>
      </c>
      <c r="C116" s="389" t="str">
        <f>Tab_2.29!$B$1</f>
        <v>Presenza femminile nei consigli di amministrazione delle società quotate italiane per settore di attività</v>
      </c>
      <c r="D116" s="576" t="str">
        <f>TEXT(MIN(Tab_2.29!$A$5:$A$2000),"mmm-yyyy")&amp;" - "&amp;TEXT(MAX(Tab_2.29!$A$5:$A$2000),"mmm-yyyy")</f>
        <v>Dec-2013 - Dec-2021</v>
      </c>
    </row>
    <row r="117" spans="1:4" ht="19.95" customHeight="1" x14ac:dyDescent="0.3">
      <c r="A117" s="580"/>
      <c r="B117" s="575"/>
      <c r="C117" s="390" t="str">
        <f>Tab_2.29!$B$2</f>
        <v>Female representation on boards of directors of Italian listed companies by industry</v>
      </c>
      <c r="D117" s="577"/>
    </row>
    <row r="118" spans="1:4" ht="19.95" customHeight="1" x14ac:dyDescent="0.3">
      <c r="A118" s="580"/>
      <c r="B118" s="574" t="str">
        <f>Tab_2.30!$A$1</f>
        <v>Tab. 2.30</v>
      </c>
      <c r="C118" s="389" t="str">
        <f>Tab_2.30!$B$1</f>
        <v>Ruoli delle donne nei consigli di amministrazione delle società quotate italiane</v>
      </c>
      <c r="D118" s="576" t="str">
        <f>TEXT(MIN(Tab_2.30!$A$5:$A$2000),"mmm-yyyy")&amp;" - "&amp;TEXT(MAX(Tab_2.30!$A$5:$A$2000),"mmm-yyyy")</f>
        <v>Dec-2013 - Dec-2021</v>
      </c>
    </row>
    <row r="119" spans="1:4" ht="19.95" customHeight="1" x14ac:dyDescent="0.3">
      <c r="A119" s="580"/>
      <c r="B119" s="575"/>
      <c r="C119" s="390" t="str">
        <f>Tab_2.30!$B$2</f>
        <v>Positions held by female directors in Italian listed companies</v>
      </c>
      <c r="D119" s="577"/>
    </row>
    <row r="120" spans="1:4" ht="19.95" customHeight="1" x14ac:dyDescent="0.3">
      <c r="A120" s="580"/>
      <c r="B120" s="574" t="str">
        <f>Tab_2.31!$A$1</f>
        <v>Tab. 2.31</v>
      </c>
      <c r="C120" s="389" t="str">
        <f>Tab_2.31!$B$1</f>
        <v>Donne interlockers nei consigli di amministrazione delle società quotate italiane</v>
      </c>
      <c r="D120" s="576" t="str">
        <f>TEXT(MIN(Tab_2.31!$A$5:$A$2000),"mmm-yyyy")&amp;" - "&amp;TEXT(MAX(Tab_2.31!$A$5:$A$2000),"mmm-yyyy")</f>
        <v>Dec-2011 - Dec-2021</v>
      </c>
    </row>
    <row r="121" spans="1:4" ht="19.95" customHeight="1" x14ac:dyDescent="0.3">
      <c r="A121" s="580"/>
      <c r="B121" s="575"/>
      <c r="C121" s="390" t="str">
        <f>Tab_2.31!$B$2</f>
        <v xml:space="preserve">Female interlocking on corporate boards of Italian listed companies </v>
      </c>
      <c r="D121" s="577"/>
    </row>
    <row r="122" spans="1:4" ht="41.4" customHeight="1" x14ac:dyDescent="0.3">
      <c r="A122" s="128"/>
    </row>
    <row r="123" spans="1:4" s="528" customFormat="1" ht="36.6" customHeight="1" x14ac:dyDescent="0.5">
      <c r="A123" s="554" t="s">
        <v>585</v>
      </c>
      <c r="B123" s="555" t="s">
        <v>583</v>
      </c>
      <c r="C123" s="555"/>
      <c r="D123" s="555"/>
    </row>
    <row r="124" spans="1:4" s="528" customFormat="1" ht="36.6" customHeight="1" x14ac:dyDescent="0.5">
      <c r="A124" s="554"/>
      <c r="B124" s="556" t="s">
        <v>584</v>
      </c>
      <c r="C124" s="556"/>
      <c r="D124" s="556"/>
    </row>
    <row r="125" spans="1:4" ht="19.8" customHeight="1" x14ac:dyDescent="0.3">
      <c r="A125" s="554"/>
      <c r="B125" s="557" t="str">
        <f>Tab_3.1!$A$1</f>
        <v>Tab 3.1</v>
      </c>
      <c r="C125" s="393" t="str">
        <f>Tab_3.1!$B$1</f>
        <v>Partecipazione alle assemblee delle maggiori società quotate italiane</v>
      </c>
      <c r="D125" s="559" t="str">
        <f>TEXT(MIN(Tab_3.1!$A$5:$A$2000),"mmm-yyyy")&amp;" - "&amp;TEXT(MAX(Tab_3.1!$A$5:$A$2000),"mmm-yyyy")</f>
        <v>Dec-2012 - Dec-2021</v>
      </c>
    </row>
    <row r="126" spans="1:4" ht="18" customHeight="1" x14ac:dyDescent="0.3">
      <c r="A126" s="554"/>
      <c r="B126" s="558"/>
      <c r="C126" s="533" t="str">
        <f>Tab_3.1!$B$2</f>
        <v>Attendance at the AGMs of the largest Italian listed companies</v>
      </c>
      <c r="D126" s="560"/>
    </row>
    <row r="127" spans="1:4" ht="19.95" customHeight="1" x14ac:dyDescent="0.3">
      <c r="A127" s="554"/>
      <c r="B127" s="561" t="str">
        <f>'Tab_3.2 a'!$A$1</f>
        <v>Tab. 3.2 a</v>
      </c>
      <c r="C127" s="529" t="str">
        <f>'Tab_3.2 a'!$B$1</f>
        <v>Partecipazione alle assemblee delle società quotate italiane per settore di attività</v>
      </c>
      <c r="D127" s="563" t="str">
        <f>TEXT(MIN('Tab_3.2 a'!$A$5:$A$2000),"mmm-yyyy")&amp;" - "&amp;TEXT(MAX('Tab_3.2 a'!$A$5:$A$2000),"mmm-yyyy")</f>
        <v>Dec-2012 - Dec-2013</v>
      </c>
    </row>
    <row r="128" spans="1:4" ht="19.95" customHeight="1" x14ac:dyDescent="0.3">
      <c r="A128" s="554"/>
      <c r="B128" s="562"/>
      <c r="C128" s="532" t="str">
        <f>'Tab_3.2 a'!$B$2</f>
        <v>Attendance at the AGMs of the Italian listed companies by industry</v>
      </c>
      <c r="D128" s="564"/>
    </row>
    <row r="129" spans="1:4" ht="19.95" customHeight="1" x14ac:dyDescent="0.3">
      <c r="A129" s="554"/>
      <c r="B129" s="550" t="str">
        <f>'Tab_3.2 b'!$A$1</f>
        <v>Tab. 3.2 b</v>
      </c>
      <c r="C129" s="530" t="str">
        <f>'Tab_3.2 b'!$B$1</f>
        <v>Partecipazione alle assemblee delle società quotate italiane incluse negli indici Ftse Mib e Mid Cap per settore di attività</v>
      </c>
      <c r="D129" s="552" t="str">
        <f>TEXT(MIN('Tab_3.2 b'!$A$5:$A$2000),"mmm-yyyy")&amp;" - "&amp;TEXT(MAX('Tab_3.2 b'!$A$5:$A$2000),"mmm-yyyy")</f>
        <v>Dec-2014 - Dec-2015</v>
      </c>
    </row>
    <row r="130" spans="1:4" ht="19.95" customHeight="1" x14ac:dyDescent="0.3">
      <c r="A130" s="554"/>
      <c r="B130" s="551"/>
      <c r="C130" s="531" t="str">
        <f>'Tab_3.2 b'!$B$2</f>
        <v>Attendance at the AGMs of the Italian listed companies in the Ftse Mib and Mid Cap indexes by industry</v>
      </c>
      <c r="D130" s="553"/>
    </row>
    <row r="131" spans="1:4" ht="19.95" customHeight="1" x14ac:dyDescent="0.3">
      <c r="A131" s="554"/>
      <c r="B131" s="550" t="str">
        <f>'Tab_3.2 c'!$A$1</f>
        <v>Tab. 3.2 c</v>
      </c>
      <c r="C131" s="530" t="str">
        <f>'Tab_3.2 c'!$B$1</f>
        <v>Partecipazione alle assemblee delle maggiori società quotate italiane per settore di attività</v>
      </c>
      <c r="D131" s="552" t="str">
        <f>TEXT(MIN('Tab_3.2 c'!$A$5:$A$2000),"mmm-yyyy")&amp;" - "&amp;TEXT(MAX('Tab_3.2 c'!$A$5:$A$2000),"mmm-yyyy")</f>
        <v>Dec-2016 - Dec-2021</v>
      </c>
    </row>
    <row r="132" spans="1:4" ht="19.95" customHeight="1" x14ac:dyDescent="0.3">
      <c r="A132" s="554"/>
      <c r="B132" s="551"/>
      <c r="C132" s="531" t="str">
        <f>'Tab_3.2 c'!$B$2</f>
        <v>Attendance at the AGMs of the largest Italian listed companies by industry</v>
      </c>
      <c r="D132" s="553"/>
    </row>
    <row r="133" spans="1:4" ht="19.95" customHeight="1" x14ac:dyDescent="0.3">
      <c r="A133" s="554"/>
      <c r="B133" s="550" t="str">
        <f>Tab_3.3!$A$1</f>
        <v>Tab. 3.3</v>
      </c>
      <c r="C133" s="530" t="str">
        <f>Tab_3.3!$B$1</f>
        <v>Partecipazione degli investitori istituzionali alle assemblee delle maggiori società quotate italiane</v>
      </c>
      <c r="D133" s="552" t="str">
        <f>TEXT(MIN(Tab_3.3!$A$5:$A$2000),"mmm-yyyy")&amp;" - "&amp;TEXT(MAX(Tab_3.3!$A$5:$A$2000),"mmm-yyyy")</f>
        <v>Dec-2012 - Dec-2021</v>
      </c>
    </row>
    <row r="134" spans="1:4" ht="19.95" customHeight="1" x14ac:dyDescent="0.3">
      <c r="A134" s="554"/>
      <c r="B134" s="551"/>
      <c r="C134" s="531" t="str">
        <f>Tab_3.3!$B$2</f>
        <v>Attendance of institutional investors at the AGMs of the largest Italian listed companies</v>
      </c>
      <c r="D134" s="553"/>
    </row>
    <row r="135" spans="1:4" ht="30.6" customHeight="1" x14ac:dyDescent="0.3">
      <c r="A135" s="554"/>
      <c r="B135" s="550" t="str">
        <f>'Tab_3.4 a'!$A$1</f>
        <v>Tab. 3.4 a</v>
      </c>
      <c r="C135" s="530" t="str">
        <f>'Tab_3.4 a'!$B$1</f>
        <v>Voti sulle politiche di remunerazione espressi nelle assemblee delle maggiori società quotate italiane 
- voto consultivo sulla politica di remunerazione (art. 123-ter TUF)</v>
      </c>
      <c r="D135" s="552" t="str">
        <f>TEXT(MIN('Tab_3.4 a'!$A$5:$A$2000),"mmm-yyyy")&amp;" - "&amp;TEXT(MAX('Tab_3.4 a'!$A$5:$A$2000),"mmm-yyyy")</f>
        <v>Dec-2012 - Dec-2019</v>
      </c>
    </row>
    <row r="136" spans="1:4" ht="30.6" customHeight="1" x14ac:dyDescent="0.3">
      <c r="A136" s="554"/>
      <c r="B136" s="551"/>
      <c r="C136" s="531" t="str">
        <f>'Tab_3.4 a'!$B$2</f>
        <v>Shareholders’ vote on the remuneration policy at the AGMs of the largest Italian listed companies 
- advisory vote on the remuneration policy (art. 123-ter TUF)</v>
      </c>
      <c r="D136" s="553"/>
    </row>
    <row r="137" spans="1:4" ht="30.6" customHeight="1" x14ac:dyDescent="0.3">
      <c r="A137" s="554"/>
      <c r="B137" s="550" t="str">
        <f>'Tab_3.4 b'!$A$1</f>
        <v>Tab. 3.4 b</v>
      </c>
      <c r="C137" s="530" t="str">
        <f>'Tab_3.4 b'!$B$1</f>
        <v>Voti sulle politiche di remunerazione espressi nelle assemblee delle maggiori società quotate italiane 
- voto vincolante sulla politica di remunerazione (art. 123-ter TUF modificato dal d.lgs. 49/2019)</v>
      </c>
      <c r="D137" s="552" t="str">
        <f>TEXT(MIN('Tab_3.4 b'!$A$5:$A$2000),"mmm-yyyy")&amp;" - "&amp;TEXT(MAX('Tab_3.4 b'!$A$5:$A$2000),"mmm-yyyy")</f>
        <v>Dec-2020 - Dec-2021</v>
      </c>
    </row>
    <row r="138" spans="1:4" ht="30.6" customHeight="1" x14ac:dyDescent="0.3">
      <c r="A138" s="554"/>
      <c r="B138" s="551"/>
      <c r="C138" s="531" t="str">
        <f>'Tab_3.4 b'!$B$2</f>
        <v>Shareholders’ vote on the remuneration policy at the AGMs of the largest Italian listed companies 
- binding vote on the remuneration policy (art. 123-ter TUF amended by Decree 49/2019)</v>
      </c>
      <c r="D138" s="553"/>
    </row>
    <row r="139" spans="1:4" ht="30.6" customHeight="1" x14ac:dyDescent="0.3">
      <c r="A139" s="554"/>
      <c r="B139" s="550" t="str">
        <f>'Tab_3.5 a'!$A$1</f>
        <v>Tav. 3.5 a</v>
      </c>
      <c r="C139" s="530" t="str">
        <f>'Tab_3.5 a'!$B$1</f>
        <v>Dissenso sulle politiche di remunerazione espresso nelle assemblee delle maggiori società quotate italiane per indice di mercato 
- voto consultivo sulla politica di remunerazione (art. 123-ter TUF)</v>
      </c>
      <c r="D139" s="552" t="str">
        <f>TEXT(MIN('Tab_3.5 a'!$A$5:$A$2000),"mmm-yyyy")&amp;" - "&amp;TEXT(MAX('Tab_3.5 a'!$A$5:$A$2000),"mmm-yyyy")</f>
        <v>Dec-2012 - Dec-2019</v>
      </c>
    </row>
    <row r="140" spans="1:4" ht="30.6" customHeight="1" x14ac:dyDescent="0.3">
      <c r="A140" s="554"/>
      <c r="B140" s="551"/>
      <c r="C140" s="531" t="str">
        <f>'Tab_3.5 a'!$B$2</f>
        <v>Dissent in shareholders’ vote on the remuneration policy at the AGMs of the largest Italian listed companies by market index
- advisory vote on the remuneration policy (art. 123-ter TUF)</v>
      </c>
      <c r="D140" s="553"/>
    </row>
    <row r="141" spans="1:4" ht="30.6" customHeight="1" x14ac:dyDescent="0.3">
      <c r="A141" s="554"/>
      <c r="B141" s="550" t="str">
        <f>'Tab_3.5 b'!$A$1</f>
        <v>Tav. 3.5 b</v>
      </c>
      <c r="C141" s="530" t="str">
        <f>'Tab_3.5 b'!$B$1</f>
        <v>Dissenso sulle politiche di remunerazione espresso nelle assemblee delle maggiori società quotate italiane per indice di mercato 
- voto vincolante sulla politica di remunerazione (art. 123-ter TUF modificato dal d.lgs. 49/2019)</v>
      </c>
      <c r="D141" s="552" t="str">
        <f>TEXT(MIN('Tab_3.5 b'!$A$5:$A$2000),"mmm-yyyy")&amp;" - "&amp;TEXT(MAX('Tab_3.5 b'!$A$5:$A$2000),"mmm-yyyy")</f>
        <v>Dec-2020 - Dec-2021</v>
      </c>
    </row>
    <row r="142" spans="1:4" ht="30.6" customHeight="1" x14ac:dyDescent="0.3">
      <c r="A142" s="554"/>
      <c r="B142" s="551"/>
      <c r="C142" s="531" t="str">
        <f>'Tab_3.5 b'!$B$2</f>
        <v>Dissent in shareholders’ vote on the remuneration policy at the AGMs of the largest Italian listed companies by market index
- binding vote on the remuneration policy (art. 123-ter TUF amended by Decree 49/2019)</v>
      </c>
      <c r="D142" s="553"/>
    </row>
    <row r="143" spans="1:4" ht="30.6" customHeight="1" x14ac:dyDescent="0.3">
      <c r="A143" s="554"/>
      <c r="B143" s="550" t="str">
        <f>'Tab_3.6 a'!$A$1</f>
        <v>Tab. 3.6 a</v>
      </c>
      <c r="C143" s="530" t="str">
        <f>'Tab_3.6 a'!$B$1</f>
        <v>Dissenso sulle politiche di remunerazione espresso nelle assemblee delle maggiori società quotate italiane per settore di attività
- voto consultivo sulla politica di remunerazione (art. 123-ter TUF)</v>
      </c>
      <c r="D143" s="552" t="str">
        <f>TEXT(MIN('Tab_3.6 a'!$A$5:$A$2000),"mmm-yyyy")&amp;" - "&amp;TEXT(MAX('Tab_3.6 a'!$A$5:$A$2000),"mmm-yyyy")</f>
        <v>Dec-2012 - Dec-2019</v>
      </c>
    </row>
    <row r="144" spans="1:4" ht="30.6" customHeight="1" x14ac:dyDescent="0.3">
      <c r="A144" s="554"/>
      <c r="B144" s="551"/>
      <c r="C144" s="531" t="str">
        <f>'Tab_3.6 a'!$B$2</f>
        <v>Dissent in shareholders’ vote on the remuneration policy at the AGMs of the largest Italian listed companies by industry
- advisory vote on the remuneration policy (art. 123-ter TUF)</v>
      </c>
      <c r="D144" s="553"/>
    </row>
    <row r="145" spans="1:4" ht="30.6" customHeight="1" x14ac:dyDescent="0.3">
      <c r="A145" s="554"/>
      <c r="B145" s="550" t="str">
        <f>'Tab_3.6 b'!$A$1</f>
        <v>Tab. 3.6 b</v>
      </c>
      <c r="C145" s="530" t="str">
        <f>'Tab_3.6 b'!$B$1</f>
        <v>Dissenso sulle politiche di remunerazione espresso nelle assemblee delle maggiori società quotate italiane per settore di attività
- voto vincolante sulla politica di remunerazione (art. 123-ter TUF modificato dal d.lgs. 49/2019)</v>
      </c>
      <c r="D145" s="552" t="str">
        <f>TEXT(MIN('Tab_3.6 b'!$A$5:$A$2000),"mmm-yyyy")&amp;" - "&amp;TEXT(MAX('Tab_3.6 b'!$A$5:$A$2000),"mmm-yyyy")</f>
        <v>Dec-2020 - Dec-2021</v>
      </c>
    </row>
    <row r="146" spans="1:4" ht="30.6" customHeight="1" x14ac:dyDescent="0.3">
      <c r="A146" s="554"/>
      <c r="B146" s="551"/>
      <c r="C146" s="531" t="str">
        <f>'Tab_3.6 b'!$B$2</f>
        <v>Dissent in shareholders’ vote on the remuneration policy at the AGMs of the largest Italian listed companies by industry
- binding vote on the remuneration policy (art. 123-ter TUF amended by Decree 49/2019)</v>
      </c>
      <c r="D146" s="553"/>
    </row>
    <row r="147" spans="1:4" ht="19.95" customHeight="1" x14ac:dyDescent="0.3">
      <c r="A147" s="554"/>
      <c r="B147" s="550" t="str">
        <f>Tab_3.7!$A$1</f>
        <v>Tav. 3.7</v>
      </c>
      <c r="C147" s="530" t="str">
        <f>Tab_3.7!$B$1</f>
        <v>Voto sui compensi corrisposti espresso nelle assemblee delle maggiori società quotate italiane</v>
      </c>
      <c r="D147" s="552" t="str">
        <f>TEXT(MIN(Tab_3.7!$A$5:$A$2000),"mmm-yyyy")&amp;" - "&amp;TEXT(MAX(Tab_3.7!$A$5:$A$2000),"mmm-yyyy")</f>
        <v>Dec-2020 - Dec-2021</v>
      </c>
    </row>
    <row r="148" spans="1:4" ht="19.95" customHeight="1" x14ac:dyDescent="0.3">
      <c r="A148" s="554"/>
      <c r="B148" s="551"/>
      <c r="C148" s="531" t="str">
        <f>Tab_3.7!$B$2</f>
        <v xml:space="preserve">Shareholders’ vote on the remuneration report at the AGMs of the largest Italian listed companies </v>
      </c>
      <c r="D148" s="553"/>
    </row>
    <row r="149" spans="1:4" ht="19.95" customHeight="1" x14ac:dyDescent="0.3">
      <c r="A149" s="554"/>
      <c r="B149" s="550" t="str">
        <f>Tab_3.8!$A$1</f>
        <v>Tav. 3.8</v>
      </c>
      <c r="C149" s="530" t="str">
        <f>Tab_3.8!$B$1</f>
        <v>Dissenso sui compensi corrisposti espresso nelle assemblee delle maggiori società quotate italiane per indice di mercato</v>
      </c>
      <c r="D149" s="552" t="str">
        <f>TEXT(MIN(Tab_3.8!$A$5:$A$2000),"mmm-yyyy")&amp;" - "&amp;TEXT(MAX(Tab_3.8!$A$5:$A$2000),"mmm-yyyy")</f>
        <v>Dec-2020 - Dec-2021</v>
      </c>
    </row>
    <row r="150" spans="1:4" ht="19.95" customHeight="1" x14ac:dyDescent="0.3">
      <c r="A150" s="554"/>
      <c r="B150" s="551"/>
      <c r="C150" s="531" t="str">
        <f>Tab_3.8!$B$2</f>
        <v>Dissent in shareholders’ vote on the remuneration report at the AGMs of the largest Italian listed companies by market index</v>
      </c>
      <c r="D150" s="553"/>
    </row>
    <row r="151" spans="1:4" ht="19.95" customHeight="1" x14ac:dyDescent="0.3">
      <c r="A151" s="554"/>
      <c r="B151" s="550" t="str">
        <f>Tab_3.9!$A$1</f>
        <v>Tav. 3.9</v>
      </c>
      <c r="C151" s="530" t="str">
        <f>Tab_3.9!$B$1</f>
        <v>Dissenso sui compensi corrisposti espresso nelle assemblee delle maggiori società quotate italiane per settore di attività</v>
      </c>
      <c r="D151" s="552" t="str">
        <f>TEXT(MIN(Tab_3.9!$A$5:$A$2000),"mmm-yyyy")&amp;" - "&amp;TEXT(MAX(Tab_3.9!$A$5:$A$2000),"mmm-yyyy")</f>
        <v>Dec-2020 - Dec-2021</v>
      </c>
    </row>
    <row r="152" spans="1:4" ht="19.95" customHeight="1" x14ac:dyDescent="0.3">
      <c r="A152" s="554"/>
      <c r="B152" s="551"/>
      <c r="C152" s="531" t="str">
        <f>Tab_3.9!$B$2</f>
        <v>Dissent in shareholders’ vote on the remuneration report at the AGMs of the largest Italian listed companies by industry</v>
      </c>
      <c r="D152" s="553"/>
    </row>
    <row r="153" spans="1:4" ht="19.95" customHeight="1" x14ac:dyDescent="0.3">
      <c r="A153" s="554"/>
      <c r="B153" s="550" t="str">
        <f>Tab_3.10!$A$1</f>
        <v>Tab. 3.10</v>
      </c>
      <c r="C153" s="530" t="str">
        <f>Tab_3.10!$B$1</f>
        <v>Dissenso su politiche di remunerazione e compensi corrisposti espresso nelle assemblee delle maggiori società quotate italiane</v>
      </c>
      <c r="D153" s="552" t="str">
        <f>TEXT(MIN(Tab_3.10!$A$5:$A$2000),"mmm-yyyy")&amp;" - "&amp;TEXT(MAX(Tab_3.10!$A$5:$A$2000),"mmm-yyyy")</f>
        <v>Dec-2020 - Dec-2021</v>
      </c>
    </row>
    <row r="154" spans="1:4" ht="19.95" customHeight="1" x14ac:dyDescent="0.3">
      <c r="A154" s="554"/>
      <c r="B154" s="551"/>
      <c r="C154" s="531" t="str">
        <f>Tab_3.10!$B$2</f>
        <v>Dissent in shareholders’ vote on the remuneration policy and on the remuneration report at the AGMs of the largest Italian listed companies</v>
      </c>
      <c r="D154" s="553"/>
    </row>
    <row r="155" spans="1:4" ht="41.4" customHeight="1" x14ac:dyDescent="0.3">
      <c r="A155" s="128"/>
    </row>
    <row r="156" spans="1:4" s="528" customFormat="1" ht="36.6" customHeight="1" x14ac:dyDescent="0.5">
      <c r="A156" s="534" t="s">
        <v>625</v>
      </c>
      <c r="B156" s="544" t="s">
        <v>586</v>
      </c>
      <c r="C156" s="544"/>
      <c r="D156" s="544"/>
    </row>
    <row r="157" spans="1:4" s="528" customFormat="1" ht="36.6" customHeight="1" x14ac:dyDescent="0.5">
      <c r="A157" s="534"/>
      <c r="B157" s="545" t="s">
        <v>587</v>
      </c>
      <c r="C157" s="545"/>
      <c r="D157" s="545"/>
    </row>
    <row r="158" spans="1:4" ht="19.95" customHeight="1" x14ac:dyDescent="0.3">
      <c r="A158" s="534"/>
      <c r="B158" s="546" t="str">
        <f>Tab_4.1!$A$1</f>
        <v>Tab. 4.1</v>
      </c>
      <c r="C158" s="473" t="str">
        <f>Tab_4.1!$B$1</f>
        <v>OPC di maggiore rilevanza delle società quotate italiane per indice di mercato</v>
      </c>
      <c r="D158" s="548" t="str">
        <f>TEXT(MIN(Tab_4.1!$A$5:$A$2000),"mmm-yyyy")&amp;" - "&amp;TEXT(MAX(Tab_4.1!$A$5:$A$2000),"mmm-yyyy")</f>
        <v>Dec-2011 - Dec-2021</v>
      </c>
    </row>
    <row r="159" spans="1:4" ht="18" customHeight="1" x14ac:dyDescent="0.3">
      <c r="A159" s="534"/>
      <c r="B159" s="547"/>
      <c r="C159" s="474" t="str">
        <f>Tab_4.1!$B$2</f>
        <v xml:space="preserve">Material RPTs by Italian listed companies by market index </v>
      </c>
      <c r="D159" s="549"/>
    </row>
    <row r="160" spans="1:4" ht="19.95" customHeight="1" x14ac:dyDescent="0.3">
      <c r="A160" s="534"/>
      <c r="B160" s="546" t="str">
        <f>Tab_4.2!$A$1</f>
        <v>Tab. 4.2</v>
      </c>
      <c r="C160" s="473" t="str">
        <f>Tab_4.2!$B$1</f>
        <v>OPC di maggiore rilevanza delle società quotate italiane per settore di attività</v>
      </c>
      <c r="D160" s="548" t="str">
        <f>TEXT(MIN(Tab_4.2!$A$5:$A$2000),"mmm-yyyy")&amp;" - "&amp;TEXT(MAX(Tab_4.2!$A$5:$A$2000),"mmm-yyyy")</f>
        <v>Dec-2011 - Dec-2021</v>
      </c>
    </row>
    <row r="161" spans="1:4" ht="19.95" customHeight="1" x14ac:dyDescent="0.3">
      <c r="A161" s="534"/>
      <c r="B161" s="547"/>
      <c r="C161" s="474" t="str">
        <f>Tab_4.2!$B$2</f>
        <v>Material RPTs by Italian listed company by industry</v>
      </c>
      <c r="D161" s="549"/>
    </row>
    <row r="162" spans="1:4" ht="19.95" customHeight="1" x14ac:dyDescent="0.3">
      <c r="A162" s="534"/>
      <c r="B162" s="546" t="str">
        <f>Tab_4.3!$A$1</f>
        <v xml:space="preserve">Tab. 4.3      </v>
      </c>
      <c r="C162" s="473" t="str">
        <f>Tab_4.3!$B$1</f>
        <v>OPC di maggiore rilevanza delle società quotate italiane secondo la tunneling taxonomy</v>
      </c>
      <c r="D162" s="548" t="str">
        <f>TEXT(MIN(Tab_4.3!$A$5:$A$2000),"mmm-yyyy")&amp;" - "&amp;TEXT(MAX(Tab_4.3!$A$5:$A$2000),"mmm-yyyy")</f>
        <v>Dec-2011 - Dec-2021</v>
      </c>
    </row>
    <row r="163" spans="1:4" ht="19.95" customHeight="1" x14ac:dyDescent="0.3">
      <c r="A163" s="534"/>
      <c r="B163" s="547"/>
      <c r="C163" s="474" t="str">
        <f>Tab_4.3!$B$2</f>
        <v>Material RPTs by Italian listed companies by tunneling taxonomy</v>
      </c>
      <c r="D163" s="549"/>
    </row>
    <row r="164" spans="1:4" ht="19.95" customHeight="1" x14ac:dyDescent="0.3">
      <c r="A164" s="534"/>
      <c r="B164" s="546" t="str">
        <f>Tab_4.4!$A$1</f>
        <v xml:space="preserve">Tab. 4.4    </v>
      </c>
      <c r="C164" s="473" t="str">
        <f>Tab_4.4!$B$1</f>
        <v>OPC di maggiore rilevanza ordinarie e a condizioni di mercato oggetto di esenzione per indice di mercato</v>
      </c>
      <c r="D164" s="548" t="str">
        <f>TEXT(MIN(Tab_4.4!$A$5:$A$2000),"mmm-yyyy")&amp;" - "&amp;TEXT(MAX(Tab_4.4!$A$5:$A$2000),"mmm-yyyy")</f>
        <v>Dec-2011 - Dec-2021</v>
      </c>
    </row>
    <row r="165" spans="1:4" ht="19.95" customHeight="1" x14ac:dyDescent="0.3">
      <c r="A165" s="534"/>
      <c r="B165" s="547"/>
      <c r="C165" s="474" t="str">
        <f>Tab_4.4!$B$2</f>
        <v>Material RPTs in the ordinary course of business subject to exemption by market index</v>
      </c>
      <c r="D165" s="549"/>
    </row>
    <row r="166" spans="1:4" ht="19.95" customHeight="1" x14ac:dyDescent="0.3">
      <c r="A166" s="534"/>
      <c r="B166" s="546" t="str">
        <f>Tab_4.5!$A$1</f>
        <v xml:space="preserve">Tab. 4.5   </v>
      </c>
      <c r="C166" s="473" t="str">
        <f>Tab_4.5!$B$1</f>
        <v>OPC di maggiore rilevanza ordinarie e a condizioni di mercato oggetto di esenzione per settore di attività</v>
      </c>
      <c r="D166" s="548" t="str">
        <f>TEXT(MIN(Tab_4.5!$A$5:$A$2000),"mmm-yyyy")&amp;" - "&amp;TEXT(MAX(Tab_4.5!$A$5:$A$2000),"mmm-yyyy")</f>
        <v>Dec-2011 - Dec-2021</v>
      </c>
    </row>
    <row r="167" spans="1:4" ht="19.95" customHeight="1" x14ac:dyDescent="0.3">
      <c r="A167" s="534"/>
      <c r="B167" s="547"/>
      <c r="C167" s="474" t="str">
        <f>Tab_4.5!$B$2</f>
        <v>Material RPTs in the ordinary course of business subject to exempion by industry</v>
      </c>
      <c r="D167" s="549"/>
    </row>
    <row r="168" spans="1:4" ht="19.95" customHeight="1" x14ac:dyDescent="0.3">
      <c r="A168" s="534"/>
      <c r="B168" s="546" t="str">
        <f>Tab_4.6!$A$1</f>
        <v xml:space="preserve">Tab. 4.6      </v>
      </c>
      <c r="C168" s="473" t="str">
        <f>Tab_4.6!$B$1</f>
        <v>OPC di maggiore rilevanza ordinarie e a condizioni di mercato oggetto di esenzione per tipologia di operazione e controparte</v>
      </c>
      <c r="D168" s="548" t="str">
        <f>TEXT(MIN(Tab_4.6!$A$5:$A$2000),"mmm-yyyy")&amp;" - "&amp;TEXT(MAX(Tab_4.6!$A$5:$A$2000),"mmm-yyyy")</f>
        <v>Dec-2011 - Dec-2021</v>
      </c>
    </row>
    <row r="169" spans="1:4" ht="19.95" customHeight="1" x14ac:dyDescent="0.3">
      <c r="A169" s="534"/>
      <c r="B169" s="547"/>
      <c r="C169" s="474" t="str">
        <f>Tab_4.6!$B$2</f>
        <v>Material RPTs in the ordinary course of business subject to exemption by type of transaction and counterparty</v>
      </c>
      <c r="D169" s="549"/>
    </row>
    <row r="170" spans="1:4" ht="41.4" customHeight="1" x14ac:dyDescent="0.3">
      <c r="A170" s="128"/>
    </row>
    <row r="171" spans="1:4" s="528" customFormat="1" ht="36.6" customHeight="1" x14ac:dyDescent="0.5">
      <c r="A171" s="543" t="s">
        <v>755</v>
      </c>
      <c r="B171" s="535" t="s">
        <v>752</v>
      </c>
      <c r="C171" s="535"/>
      <c r="D171" s="535"/>
    </row>
    <row r="172" spans="1:4" s="528" customFormat="1" ht="36.6" customHeight="1" x14ac:dyDescent="0.5">
      <c r="A172" s="543"/>
      <c r="B172" s="536" t="s">
        <v>753</v>
      </c>
      <c r="C172" s="536"/>
      <c r="D172" s="536"/>
    </row>
    <row r="173" spans="1:4" ht="19.95" customHeight="1" x14ac:dyDescent="0.3">
      <c r="A173" s="543"/>
      <c r="B173" s="537" t="s">
        <v>754</v>
      </c>
      <c r="C173" s="522" t="str">
        <f>LEFT(App!A1,1)&amp;LOWER(RIGHT(App!A1,LEN(App!A1)-1))</f>
        <v>Società quotate italiane</v>
      </c>
      <c r="D173" s="539"/>
    </row>
    <row r="174" spans="1:4" ht="19.95" customHeight="1" x14ac:dyDescent="0.3">
      <c r="A174" s="543"/>
      <c r="B174" s="538"/>
      <c r="C174" s="523" t="str">
        <f>LEFT(App!A2,1)&amp;LOWER(RIGHT(App!A2,LEN(App!A2)-1))</f>
        <v>Italian listed companies</v>
      </c>
      <c r="D174" s="540"/>
    </row>
    <row r="175" spans="1:4" ht="19.95" customHeight="1" x14ac:dyDescent="0.3">
      <c r="A175" s="543"/>
      <c r="B175" s="541">
        <v>1</v>
      </c>
      <c r="C175" s="522" t="str">
        <f>LEFT(App!A24,1)&amp;LOWER(RIGHT(App!A24,LEN(App!A24)-1))</f>
        <v>Assetti proprietari</v>
      </c>
      <c r="D175" s="539"/>
    </row>
    <row r="176" spans="1:4" ht="19.95" customHeight="1" x14ac:dyDescent="0.3">
      <c r="A176" s="543"/>
      <c r="B176" s="542"/>
      <c r="C176" s="523" t="str">
        <f>LEFT(App!A25,1)&amp;LOWER(RIGHT(App!A25,LEN(App!A25)-1))</f>
        <v>Ownership and control structure</v>
      </c>
      <c r="D176" s="540"/>
    </row>
    <row r="177" spans="1:4" ht="19.95" customHeight="1" x14ac:dyDescent="0.3">
      <c r="A177" s="543"/>
      <c r="B177" s="541">
        <v>2</v>
      </c>
      <c r="C177" s="522" t="str">
        <f>LEFT(App!A67,1)&amp;LOWER(RIGHT(App!A67,LEN(App!A67)-1))</f>
        <v>Organi sociali</v>
      </c>
      <c r="D177" s="539"/>
    </row>
    <row r="178" spans="1:4" ht="19.95" customHeight="1" x14ac:dyDescent="0.3">
      <c r="A178" s="543"/>
      <c r="B178" s="542"/>
      <c r="C178" s="523" t="str">
        <f>LEFT(App!A68,1)&amp;LOWER(RIGHT(App!A68,LEN(App!A68)-1))</f>
        <v>Corporate boards</v>
      </c>
      <c r="D178" s="540"/>
    </row>
    <row r="179" spans="1:4" ht="19.95" customHeight="1" x14ac:dyDescent="0.3">
      <c r="A179" s="543"/>
      <c r="B179" s="541">
        <v>3</v>
      </c>
      <c r="C179" s="522" t="str">
        <f>LEFT(App!A135,1)&amp;LOWER(RIGHT(App!A135,LEN(App!A135)-1))</f>
        <v>Assemblee</v>
      </c>
      <c r="D179" s="539"/>
    </row>
    <row r="180" spans="1:4" ht="19.95" customHeight="1" x14ac:dyDescent="0.3">
      <c r="A180" s="543"/>
      <c r="B180" s="542"/>
      <c r="C180" s="523" t="str">
        <f>LEFT(App!A136,1)&amp;LOWER(RIGHT(App!A136,LEN(App!A136)-1))</f>
        <v>Annual general meetings</v>
      </c>
      <c r="D180" s="540"/>
    </row>
    <row r="181" spans="1:4" ht="19.95" customHeight="1" x14ac:dyDescent="0.3">
      <c r="A181" s="543"/>
      <c r="B181" s="541">
        <v>4</v>
      </c>
      <c r="C181" s="522" t="str">
        <f>LEFT(App!A163,1)&amp;LOWER(RIGHT(LEFT(App!A163,LEN(App!A163)-5),LEN(App!A163)-6))&amp;RIGHT(App!A163,5)</f>
        <v>Operazioni con parti correlate (OPC)</v>
      </c>
      <c r="D181" s="539"/>
    </row>
    <row r="182" spans="1:4" ht="19.95" customHeight="1" x14ac:dyDescent="0.3">
      <c r="A182" s="543"/>
      <c r="B182" s="542"/>
      <c r="C182" s="523" t="str">
        <f>LEFT(App!A164,1)&amp;LOWER(RIGHT(LEFT(App!A164,LEN(App!A164)-5),LEN(App!A164)-6))&amp;RIGHT(App!A164,5)</f>
        <v>Related parties transactions (RPTs)</v>
      </c>
      <c r="D182" s="540"/>
    </row>
    <row r="186" spans="1:4" ht="19.95" customHeight="1" x14ac:dyDescent="0.3">
      <c r="A186" s="524"/>
    </row>
    <row r="187" spans="1:4" ht="19.95" customHeight="1" x14ac:dyDescent="0.3">
      <c r="A187" s="524"/>
    </row>
    <row r="188" spans="1:4" ht="19.95" customHeight="1" x14ac:dyDescent="0.3">
      <c r="A188" s="524"/>
    </row>
    <row r="189" spans="1:4" ht="19.95" customHeight="1" x14ac:dyDescent="0.3">
      <c r="A189" s="524"/>
    </row>
    <row r="190" spans="1:4" ht="19.95" customHeight="1" x14ac:dyDescent="0.3">
      <c r="A190" s="524"/>
    </row>
    <row r="191" spans="1:4" ht="19.95" customHeight="1" x14ac:dyDescent="0.3">
      <c r="A191" s="524"/>
    </row>
    <row r="192" spans="1:4" ht="19.95" customHeight="1" x14ac:dyDescent="0.3">
      <c r="A192" s="524"/>
    </row>
    <row r="193" spans="1:1" ht="19.95" customHeight="1" x14ac:dyDescent="0.3">
      <c r="A193" s="524"/>
    </row>
    <row r="194" spans="1:1" ht="19.95" customHeight="1" x14ac:dyDescent="0.3">
      <c r="A194" s="524"/>
    </row>
    <row r="195" spans="1:1" ht="19.95" customHeight="1" x14ac:dyDescent="0.3">
      <c r="A195" s="524"/>
    </row>
    <row r="196" spans="1:1" ht="19.95" customHeight="1" x14ac:dyDescent="0.3">
      <c r="A196" s="524"/>
    </row>
    <row r="197" spans="1:1" ht="19.95" customHeight="1" x14ac:dyDescent="0.3">
      <c r="A197" s="524"/>
    </row>
  </sheetData>
  <sheetProtection algorithmName="SHA-512" hashValue="a9KtcUROGQDZ7Mr4WTSL3WXkCZLPC2RI1DQC4JIt6Q+sHQimLYvjeCeq0ktWZIK4651X1PL0aNAljwgNl9Om5g==" saltValue="/8+auN+KFJPPdj+MpmNlBA==" spinCount="100000" sheet="1" objects="1" scenarios="1"/>
  <mergeCells count="181">
    <mergeCell ref="B118:B119"/>
    <mergeCell ref="D118:D119"/>
    <mergeCell ref="B120:B121"/>
    <mergeCell ref="D120:D121"/>
    <mergeCell ref="B112:B113"/>
    <mergeCell ref="D112:D113"/>
    <mergeCell ref="B114:B115"/>
    <mergeCell ref="D114:D115"/>
    <mergeCell ref="B116:B117"/>
    <mergeCell ref="D116:D117"/>
    <mergeCell ref="B106:B107"/>
    <mergeCell ref="D106:D107"/>
    <mergeCell ref="B108:B109"/>
    <mergeCell ref="D108:D109"/>
    <mergeCell ref="B110:B111"/>
    <mergeCell ref="D110:D111"/>
    <mergeCell ref="B100:B101"/>
    <mergeCell ref="D100:D101"/>
    <mergeCell ref="B102:B103"/>
    <mergeCell ref="D102:D103"/>
    <mergeCell ref="B104:B105"/>
    <mergeCell ref="D104:D105"/>
    <mergeCell ref="B94:B95"/>
    <mergeCell ref="D94:D95"/>
    <mergeCell ref="B96:B97"/>
    <mergeCell ref="D96:D97"/>
    <mergeCell ref="B98:B99"/>
    <mergeCell ref="D98:D99"/>
    <mergeCell ref="B88:B89"/>
    <mergeCell ref="D88:D89"/>
    <mergeCell ref="B90:B91"/>
    <mergeCell ref="D90:D91"/>
    <mergeCell ref="B92:B93"/>
    <mergeCell ref="D92:D93"/>
    <mergeCell ref="B82:B83"/>
    <mergeCell ref="D82:D83"/>
    <mergeCell ref="B84:B85"/>
    <mergeCell ref="D84:D85"/>
    <mergeCell ref="B86:B87"/>
    <mergeCell ref="D86:D87"/>
    <mergeCell ref="B76:B77"/>
    <mergeCell ref="D76:D77"/>
    <mergeCell ref="B78:B79"/>
    <mergeCell ref="D78:D79"/>
    <mergeCell ref="B80:B81"/>
    <mergeCell ref="D80:D81"/>
    <mergeCell ref="B72:B73"/>
    <mergeCell ref="D72:D73"/>
    <mergeCell ref="B74:B75"/>
    <mergeCell ref="D74:D75"/>
    <mergeCell ref="B64:B65"/>
    <mergeCell ref="D64:D65"/>
    <mergeCell ref="B66:B67"/>
    <mergeCell ref="D66:D67"/>
    <mergeCell ref="B68:B69"/>
    <mergeCell ref="D68:D69"/>
    <mergeCell ref="B62:B63"/>
    <mergeCell ref="D62:D63"/>
    <mergeCell ref="B52:B53"/>
    <mergeCell ref="D52:D53"/>
    <mergeCell ref="B54:B55"/>
    <mergeCell ref="D54:D55"/>
    <mergeCell ref="B56:B57"/>
    <mergeCell ref="D56:D57"/>
    <mergeCell ref="B70:B71"/>
    <mergeCell ref="D70:D71"/>
    <mergeCell ref="B1:D3"/>
    <mergeCell ref="A1:A3"/>
    <mergeCell ref="D7:D8"/>
    <mergeCell ref="D9:D10"/>
    <mergeCell ref="D11:D12"/>
    <mergeCell ref="D13:D14"/>
    <mergeCell ref="D15:D16"/>
    <mergeCell ref="D17:D18"/>
    <mergeCell ref="D19:D20"/>
    <mergeCell ref="B46:B47"/>
    <mergeCell ref="A5:A40"/>
    <mergeCell ref="A42:A121"/>
    <mergeCell ref="B6:D6"/>
    <mergeCell ref="B43:D43"/>
    <mergeCell ref="D46:D47"/>
    <mergeCell ref="B48:B49"/>
    <mergeCell ref="D48:D49"/>
    <mergeCell ref="B50:B51"/>
    <mergeCell ref="D50:D51"/>
    <mergeCell ref="D21:D22"/>
    <mergeCell ref="D23:D24"/>
    <mergeCell ref="D25:D26"/>
    <mergeCell ref="D27:D28"/>
    <mergeCell ref="D29:D30"/>
    <mergeCell ref="D31:D32"/>
    <mergeCell ref="B31:B32"/>
    <mergeCell ref="B33:B34"/>
    <mergeCell ref="B35:B36"/>
    <mergeCell ref="B25:B26"/>
    <mergeCell ref="B58:B59"/>
    <mergeCell ref="D58:D59"/>
    <mergeCell ref="B60:B61"/>
    <mergeCell ref="D60:D61"/>
    <mergeCell ref="D125:D126"/>
    <mergeCell ref="B127:B128"/>
    <mergeCell ref="D127:D128"/>
    <mergeCell ref="B5:D5"/>
    <mergeCell ref="B42:D42"/>
    <mergeCell ref="B7:B8"/>
    <mergeCell ref="B9:B10"/>
    <mergeCell ref="D33:D34"/>
    <mergeCell ref="D35:D36"/>
    <mergeCell ref="D37:D38"/>
    <mergeCell ref="D39:D40"/>
    <mergeCell ref="B44:B45"/>
    <mergeCell ref="D44:D45"/>
    <mergeCell ref="B37:B38"/>
    <mergeCell ref="B39:B40"/>
    <mergeCell ref="B21:B22"/>
    <mergeCell ref="B23:B24"/>
    <mergeCell ref="B27:B28"/>
    <mergeCell ref="B29:B30"/>
    <mergeCell ref="B11:B12"/>
    <mergeCell ref="B13:B14"/>
    <mergeCell ref="B15:B16"/>
    <mergeCell ref="B17:B18"/>
    <mergeCell ref="B19:B20"/>
    <mergeCell ref="A123:A154"/>
    <mergeCell ref="B139:B140"/>
    <mergeCell ref="D139:D140"/>
    <mergeCell ref="B141:B142"/>
    <mergeCell ref="D141:D142"/>
    <mergeCell ref="B143:B144"/>
    <mergeCell ref="D143:D144"/>
    <mergeCell ref="B145:B146"/>
    <mergeCell ref="D145:D146"/>
    <mergeCell ref="B147:B148"/>
    <mergeCell ref="D147:D148"/>
    <mergeCell ref="B129:B130"/>
    <mergeCell ref="D129:D130"/>
    <mergeCell ref="B131:B132"/>
    <mergeCell ref="D131:D132"/>
    <mergeCell ref="B133:B134"/>
    <mergeCell ref="D133:D134"/>
    <mergeCell ref="B135:B136"/>
    <mergeCell ref="D135:D136"/>
    <mergeCell ref="B137:B138"/>
    <mergeCell ref="D137:D138"/>
    <mergeCell ref="B123:D123"/>
    <mergeCell ref="B124:D124"/>
    <mergeCell ref="B125:B126"/>
    <mergeCell ref="B179:B180"/>
    <mergeCell ref="D179:D180"/>
    <mergeCell ref="B181:B182"/>
    <mergeCell ref="D181:D182"/>
    <mergeCell ref="B149:B150"/>
    <mergeCell ref="D149:D150"/>
    <mergeCell ref="B151:B152"/>
    <mergeCell ref="D151:D152"/>
    <mergeCell ref="B153:B154"/>
    <mergeCell ref="D153:D154"/>
    <mergeCell ref="A156:A169"/>
    <mergeCell ref="B171:D171"/>
    <mergeCell ref="B172:D172"/>
    <mergeCell ref="B173:B174"/>
    <mergeCell ref="D173:D174"/>
    <mergeCell ref="B175:B176"/>
    <mergeCell ref="D175:D176"/>
    <mergeCell ref="B177:B178"/>
    <mergeCell ref="D177:D178"/>
    <mergeCell ref="A171:A182"/>
    <mergeCell ref="B156:D156"/>
    <mergeCell ref="B157:D157"/>
    <mergeCell ref="B158:B159"/>
    <mergeCell ref="D158:D159"/>
    <mergeCell ref="B160:B161"/>
    <mergeCell ref="D160:D161"/>
    <mergeCell ref="B162:B163"/>
    <mergeCell ref="D162:D163"/>
    <mergeCell ref="B164:B165"/>
    <mergeCell ref="D164:D165"/>
    <mergeCell ref="B166:B167"/>
    <mergeCell ref="D166:D167"/>
    <mergeCell ref="B168:B169"/>
    <mergeCell ref="D168:D169"/>
  </mergeCells>
  <phoneticPr fontId="9" type="noConversion"/>
  <hyperlinks>
    <hyperlink ref="B11:D11" location="'Tab_1.3 '!A1" display="'Tab_1.3 '!A1" xr:uid="{4EDCAB3B-325B-4D7F-9BE9-572EC3402936}"/>
    <hyperlink ref="B13:D13" location="'Tab_1.4 '!A1" display="'Tab_1.4 '!A1" xr:uid="{212B05B9-AC9A-47B9-9AE5-B3502764DC84}"/>
    <hyperlink ref="B15:D15" location="'Tab_1.5 '!A1" display="'Tab_1.5 '!A1" xr:uid="{AE540A12-3EB6-4D70-8641-2528AEFDAF72}"/>
    <hyperlink ref="B17:D17" location="'Tab_1.6 '!A1" display="'Tab_1.6 '!A1" xr:uid="{2D504690-7F47-470B-8BA4-A668A4128740}"/>
    <hyperlink ref="B19:D19" location="'Tab_1.7 '!A1" display="'Tab_1.7 '!A1" xr:uid="{AEBF44D6-FA17-435E-AC5B-D6349F3180E4}"/>
    <hyperlink ref="B21:D21" location="'Tab_1.8 '!A1" display="'Tab_1.8 '!A1" xr:uid="{F3D23590-E543-48B4-905C-C61F9F68A755}"/>
    <hyperlink ref="B23:D23" location="'Tab_1.9 '!A1" display="'Tab_1.9 '!A1" xr:uid="{C47DE690-1EAF-48D3-8A47-0D22470C1523}"/>
    <hyperlink ref="B25:D25" location="'Tab_1.10 '!A1" display="1.10" xr:uid="{F242830B-187A-4A0E-91B4-17EF8323352F}"/>
    <hyperlink ref="B27:D27" location="'Tab_1.11 '!A1" display="'Tab_1.11 '!A1" xr:uid="{271AB107-30EF-46B4-9CB3-28F04A5E5B0C}"/>
    <hyperlink ref="B29:D29" location="'Tab_1.12 '!A1" display="'Tab_1.12 '!A1" xr:uid="{F424D972-88C8-4946-A0C9-D8242754090B}"/>
    <hyperlink ref="B31:D31" location="'Tab_1.13 '!A1" display="'Tab_1.13 '!A1" xr:uid="{57827494-D6B9-4DC3-BA52-5B523534A9A8}"/>
    <hyperlink ref="B33:D33" location="'Tab_1.14 '!A1" display="'Tab_1.14 '!A1" xr:uid="{32033981-90F2-47F7-ACFA-12C6B84063AE}"/>
    <hyperlink ref="B35:D35" location="'Tab_1.15 '!A1" display="'Tab_1.15 '!A1" xr:uid="{3490578F-1562-42DE-88B8-C1DF59949B70}"/>
    <hyperlink ref="D9" location="'Tab_1.1 '!A1" display="'Tab_1.1 '!A1" xr:uid="{59479161-7A91-4210-8FAF-BBEF6741C47B}"/>
    <hyperlink ref="D11" location="'Tab_1.1 '!A1" display="'Tab_1.1 '!A1" xr:uid="{0CD27E68-ED6B-416E-991C-8AABC8100647}"/>
    <hyperlink ref="D13" location="'Tab_1.1 '!A1" display="'Tab_1.1 '!A1" xr:uid="{E524C910-E6E6-48A7-9F64-6B93E9492413}"/>
    <hyperlink ref="D15" location="'Tab_1.1 '!A1" display="'Tab_1.1 '!A1" xr:uid="{1835DCFA-8F46-4842-8079-82B59C469E8D}"/>
    <hyperlink ref="D17" location="'Tab_1.1 '!A1" display="'Tab_1.1 '!A1" xr:uid="{B4B664C7-2A47-4C86-9012-FC5B4A4183C6}"/>
    <hyperlink ref="D19" location="'Tab_1.1 '!A1" display="'Tab_1.1 '!A1" xr:uid="{4092529A-0811-488C-B2B2-B38B3141DBBE}"/>
    <hyperlink ref="D21" location="'Tab_1.1 '!A1" display="'Tab_1.1 '!A1" xr:uid="{4CAFCD29-8FF0-49F8-9DEB-4D2AB5289A13}"/>
    <hyperlink ref="D23" location="'Tab_1.1 '!A1" display="'Tab_1.1 '!A1" xr:uid="{182BD6FB-26F2-4A66-904D-7F250ABFB40E}"/>
    <hyperlink ref="D25" location="'Tab_1.1 '!A1" display="'Tab_1.1 '!A1" xr:uid="{072ADF90-B242-4295-8C42-CD819F508598}"/>
    <hyperlink ref="D27" location="'Tab_1.1 '!A1" display="'Tab_1.1 '!A1" xr:uid="{A84A5D4C-5313-478D-A1EE-C841EAC03AB7}"/>
    <hyperlink ref="D29" location="'Tab_1.1 '!A1" display="'Tab_1.1 '!A1" xr:uid="{86933531-9599-4FF0-9ED8-76F3B0C27658}"/>
    <hyperlink ref="D31" location="'Tab_1.1 '!A1" display="'Tab_1.1 '!A1" xr:uid="{D739E8EA-7888-4F26-8433-5B79A9F02EEB}"/>
    <hyperlink ref="D33" location="'Tab_1.1 '!A1" display="'Tab_1.1 '!A1" xr:uid="{833D94DC-90E6-4A35-9F2A-CB73FDAA26F7}"/>
    <hyperlink ref="D35" location="'Tab_1.1 '!A1" display="'Tab_1.1 '!A1" xr:uid="{F6B70062-CC9B-4B9F-B0B4-DC69DEB358D6}"/>
    <hyperlink ref="D37" location="'Tab_1.1 '!A1" display="'Tab_1.1 '!A1" xr:uid="{C75DCC5C-B1EB-4366-8095-31C7D4478615}"/>
    <hyperlink ref="D39" location="'Tab_1.1 '!A1" display="'Tab_1.1 '!A1" xr:uid="{97E7B02A-DAA7-4DFA-9A77-FF8B48815B79}"/>
    <hyperlink ref="B7:D8" location="'Tab_1.1 '!A1" display="'Tab_1.1 '!A1" xr:uid="{D6FED8EA-4150-4C22-A2ED-73ABAEFC6091}"/>
    <hyperlink ref="B9:D10" location="'Tab_1.2 '!A1" display="'Tab_1.2 '!A1" xr:uid="{D05FB5AC-8304-4437-A0D6-2653A4DB594E}"/>
    <hyperlink ref="B11:D12" location="'Tab_1.3 '!A1" display="'Tab_1.3 '!A1" xr:uid="{7D488755-0B7B-4453-88D1-6DE09F536636}"/>
    <hyperlink ref="B13:D14" location="'Tab_1.4 '!A1" display="'Tab_1.4 '!A1" xr:uid="{B0894862-AAE9-45CA-8571-826330B6D944}"/>
    <hyperlink ref="B15:D16" location="'Tab_1.5 '!A1" display="'Tab_1.5 '!A1" xr:uid="{17704705-C120-44E4-A9D0-27305F4DF732}"/>
    <hyperlink ref="B17:D18" location="'Tab_1.6 '!A1" display="'Tab_1.6 '!A1" xr:uid="{6841D582-EF26-4D5D-990E-D5510C27D164}"/>
    <hyperlink ref="B19:D20" location="'Tab_1.7 '!A1" display="'Tab_1.7 '!A1" xr:uid="{4EBBC8CE-75CB-4C37-9EDB-757C701A9A34}"/>
    <hyperlink ref="B21:D22" location="'Tab_1.8 '!A1" display="'Tab_1.8 '!A1" xr:uid="{CC977FCF-2EB7-4E30-9543-176B8F3B77A3}"/>
    <hyperlink ref="B23:D24" location="'Tab_1.9 '!A1" display="'Tab_1.9 '!A1" xr:uid="{85DDFC14-23FC-402C-B159-0C95D799CAE9}"/>
    <hyperlink ref="B25:D26" location="'Tab_1.10 '!A1" display="'Tab_1.10 '!A1" xr:uid="{69E2F1C5-B272-493D-BDD7-FC3D326554A3}"/>
    <hyperlink ref="B27:D28" location="'Tab_1.11 '!A1" display="'Tab_1.11 '!A1" xr:uid="{59E43FE1-E12B-4A52-B1DF-228C01953853}"/>
    <hyperlink ref="B29:D30" location="'Tab_1.12 '!A1" display="'Tab_1.12 '!A1" xr:uid="{F5291A9E-B241-4A93-8742-1C94ABE616A0}"/>
    <hyperlink ref="B31:D32" location="'Tab_1.13 '!A1" display="'Tab_1.13 '!A1" xr:uid="{A39D7052-05B3-4711-B1F5-2DAE77B80DFD}"/>
    <hyperlink ref="B33:D34" location="'Tab_1.14 '!A1" display="'Tab_1.14 '!A1" xr:uid="{3D68B5BD-FAE0-4E88-A394-88F07EC1CB58}"/>
    <hyperlink ref="B35:D36" location="'Tab_1.15 '!A1" display="'Tab_1.15 '!A1" xr:uid="{B0BB21AD-8987-48EE-AA5B-2CEFE2B91A8F}"/>
    <hyperlink ref="B37:D38" location="'Tab_1.16 '!A1" display="'Tab_1.16 '!A1" xr:uid="{FD36D968-9BBD-4D60-BCB7-ACE006B6C25A}"/>
    <hyperlink ref="B39:D40" location="'Tab_1.17 '!A1" display="'Tab_1.17 '!A1" xr:uid="{B8B7668A-85A1-43B3-A89B-3CBFBC3FB15F}"/>
    <hyperlink ref="B44:D45" location="Tab_2.1!A1" display="Tab_2.1!A1" xr:uid="{BFC1DA03-64AE-4E3F-AB12-8DEDD75A0027}"/>
    <hyperlink ref="B46:D47" location="Tab_2.2!A1" display="Tab_2.2!A1" xr:uid="{B45D9013-289F-4125-9268-34C9C111FCBB}"/>
    <hyperlink ref="B48:D49" location="Tab_2.3!A1" display="Tab_2.3!A1" xr:uid="{E1065727-0E70-472F-BC92-158275D71994}"/>
    <hyperlink ref="B50:D51" location="Tab_2.4!A1" display="Tab_2.4!A1" xr:uid="{F2E20AE8-0936-4252-BDE8-B7E4070A2DD2}"/>
    <hyperlink ref="B52:D53" location="Tab_2.5!A1" display="Tab_2.5!A1" xr:uid="{90C03D46-5479-4FAE-8D82-2AF5C28DC881}"/>
    <hyperlink ref="B54:D55" location="'Tab_2.6 a'!A1" display="'Tab_2.6 a'!A1" xr:uid="{7B681D5C-3A30-4EDD-8AE7-301B30AAE950}"/>
    <hyperlink ref="B56:D57" location="'Tab_2.6 b'!A1" display="'Tab_2.6 b'!A1" xr:uid="{10BF8016-13CA-4C29-8D41-07CBCF084775}"/>
    <hyperlink ref="B58:D59" location="Tab_2.7!A1" display="Tab_2.7!A1" xr:uid="{A528AA32-17E8-443F-8A39-B03A2847DCC9}"/>
    <hyperlink ref="B60:D121" location="Tab_2.1!A1" display="Tab_2.1!A1" xr:uid="{FA1B378C-201A-4181-96C5-A4418D6C17CF}"/>
    <hyperlink ref="B60:D61" location="Tab_2.8!A1" display="Tab_2.8!A1" xr:uid="{C977A26C-FC84-4AA5-A788-2B6F0EBDBA7B}"/>
    <hyperlink ref="B62:D63" location="Tab_2.9!A1" display="Tab_2.9!A1" xr:uid="{CD81EBBE-0F16-42DF-BD3F-3ED3E55986A3}"/>
    <hyperlink ref="B64:D65" location="'Tab_2.10 a'!A1" display="'Tab_2.10 a'!A1" xr:uid="{DFA548B6-2FA7-42B5-91A6-AF8D7577AB29}"/>
    <hyperlink ref="B66:D67" location="'Tab_2.10 b'!A1" display="'Tab_2.10 b'!A1" xr:uid="{F2E7CD85-845D-4AF2-B887-212650031817}"/>
    <hyperlink ref="B68:D69" location="'Tab_2.11 a'!A1" display="'Tab_2.11 a'!A1" xr:uid="{995E1CF0-52C4-42D4-B427-D6EEB28D5F47}"/>
    <hyperlink ref="B70:D71" location="'Tab_2.11 b'!A1" display="'Tab_2.11 b'!A1" xr:uid="{92A64EAE-B52F-4AD7-BE04-D2E6CAB730AC}"/>
    <hyperlink ref="B72:D73" location="'Tab_2.12 a'!A1" display="'Tab_2.12 a'!A1" xr:uid="{29F70902-17DF-41D6-81ED-0D399CF03996}"/>
    <hyperlink ref="B74:D75" location="'Tab_2.12 b'!A1" display="'Tab_2.12 b'!A1" xr:uid="{84A595F4-DE67-4EAA-8C51-4E662E376D29}"/>
    <hyperlink ref="B76:D77" location="'Tab_2.13 a'!A1" display="'Tab_2.13 a'!A1" xr:uid="{35F5B80A-03BE-4280-A132-9EC8E3B939E8}"/>
    <hyperlink ref="B78:D79" location="'Tab_2.13 b'!A1" display="'Tab_2.13 b'!A1" xr:uid="{5FC32A31-F8F7-4387-AB8F-F0D86999085B}"/>
    <hyperlink ref="B80:D81" location="'Tab_2.14 a'!A1" display="'Tab_2.14 a'!A1" xr:uid="{3FAC810B-9F7F-4797-BAFD-5347A594D467}"/>
    <hyperlink ref="B82:D83" location="'Tab_2.14 b'!A1" display="'Tab_2.14 b'!A1" xr:uid="{6731432F-F818-4654-9D7D-D8344CF5FA17}"/>
    <hyperlink ref="B84:D85" location="Tab_2.15!A1" display="Tab_2.15!A1" xr:uid="{42B09AB2-CA48-4DA4-B15E-F9006FB4677C}"/>
    <hyperlink ref="B86:D87" location="Tab_2.16!A1" display="Tab_2.16!A1" xr:uid="{725E7BC6-2E40-4174-BD1D-980079BE0CDD}"/>
    <hyperlink ref="B88:D89" location="Tab_2.17!A1" display="Tab_2.17!A1" xr:uid="{AFF6A957-3F87-4C79-BCA5-4BE4FFFEACF4}"/>
    <hyperlink ref="B90:D91" location="Tab_2.18!A1" display="Tab_2.18!A1" xr:uid="{E1BFE410-540D-462D-97D9-ACEE685CE8BA}"/>
    <hyperlink ref="B92:D93" location="'Tab_2.19 a'!A1" display="'Tab_2.19 a'!A1" xr:uid="{9E4EB35F-862F-4681-BD92-CA801170B4F3}"/>
    <hyperlink ref="B94:D95" location="'Tab_2.19 b'!A1" display="'Tab_2.19 b'!A1" xr:uid="{C47E784C-BC07-4010-A47E-4A7AF3869DD6}"/>
    <hyperlink ref="B96:D97" location="Tab_2.20!A1" display="Tab_2.20!A1" xr:uid="{F559EF6A-2394-4A08-9F5B-52E2FB61A180}"/>
    <hyperlink ref="B98:D99" location="Tab_2.21!A1" display="Tab_2.21!A1" xr:uid="{BA57D612-C05B-479B-9C5A-30D6B33F2C61}"/>
    <hyperlink ref="B100:D101" location="Tab_2.22!A1" display="Tab_2.22!A1" xr:uid="{FE2B20DD-7A1F-447B-B567-2F672034608A}"/>
    <hyperlink ref="B102:D103" location="Tab_2.23!A1" display="Tab_2.23!A1" xr:uid="{883159FC-AADD-427B-9AC3-5B52AFF021EE}"/>
    <hyperlink ref="B104:D105" location="Tab_2.24!A1" display="Tab_2.24!A1" xr:uid="{82375E41-2063-47DE-92DE-DB3E7CE0BC06}"/>
    <hyperlink ref="B106:D107" location="Tab_2.25!A1" display="Tab_2.25!A1" xr:uid="{CAB2D512-02EA-4E5D-88F4-9836D927F588}"/>
    <hyperlink ref="B108:D109" location="'Tab_2.26 a'!A1" display="'Tab_2.26 a'!A1" xr:uid="{A74610EC-7460-4550-8C5D-8B991B45BB27}"/>
    <hyperlink ref="B110:D111" location="'Tab_2.26 b'!A1" display="'Tab_2.26 b'!A1" xr:uid="{7EE0B0CA-085F-4519-B252-B8261A393B9F}"/>
    <hyperlink ref="B112:D113" location="Tab_2.27!A1" display="Tab_2.27!A1" xr:uid="{58571399-3FF7-45CF-8644-66712A9CDC05}"/>
    <hyperlink ref="B114:D115" location="Tab_2.28!A1" display="Tab_2.28!A1" xr:uid="{777F1920-8513-4AF5-BF0F-D520813994A1}"/>
    <hyperlink ref="B116:D117" location="Tab_2.29!A1" display="Tab_2.29!A1" xr:uid="{710BD2D6-74C4-42F6-B7AF-D53874BB0706}"/>
    <hyperlink ref="B118:D119" location="Tab_2.30!A1" display="Tab_2.30!A1" xr:uid="{F2F00893-B805-4D55-96F2-F344C89C6EA0}"/>
    <hyperlink ref="B120:D121" location="Tab_2.31!A1" display="Tab_2.31!A1" xr:uid="{523E0CA9-0708-4F03-B517-6159CC6095DC}"/>
    <hyperlink ref="B37:D37" location="'Tab_1.16 '!A1" display="'Tab_1.16 '!A1" xr:uid="{3039509C-7645-459F-BB1B-4F88E32E4063}"/>
    <hyperlink ref="B9:D9" location="'Tab_1.2 '!A1" display="'Tab_1.2 '!A1" xr:uid="{FC57AFCB-4CEE-4253-A760-B1C9F99F40F4}"/>
    <hyperlink ref="B125:D126" location="Tab_3.1!A1" display="Tab_3.1!A1" xr:uid="{AA443EA3-59AA-4D40-9249-AF5426836D62}"/>
    <hyperlink ref="B129:D130" location="'Tab_3.2 b'!A1" display="'Tab_3.2 b'!A1" xr:uid="{FA5131DF-CE4C-47E9-9E8D-60AA30414F3B}"/>
    <hyperlink ref="B131:D132" location="'Tab_3.2 c'!A1" display="'Tab_3.2 c'!A1" xr:uid="{6CFA4543-1147-401E-A72F-DA57E056A591}"/>
    <hyperlink ref="B133:D134" location="Tab_3.3!A1" display="Tab_3.3!A1" xr:uid="{BB274CF9-9CBF-45DD-8CAB-2401EA627005}"/>
    <hyperlink ref="B135:D136" location="'Tab_3.4 a'!A1" display="'Tab_3.4 a'!A1" xr:uid="{B95DEC72-8392-4858-9ACF-F7D7C69FE323}"/>
    <hyperlink ref="B137:D138" location="'Tab_3.4 b'!A1" display="'Tab_3.4 b'!A1" xr:uid="{01B43C43-5552-40B0-8890-46D00ABF2783}"/>
    <hyperlink ref="B139:D140" location="'Tab_3.5 a'!A1" display="'Tab_3.5 a'!A1" xr:uid="{59F8A9FE-F590-4E1C-B69E-6DBE3D685694}"/>
    <hyperlink ref="B141:D142" location="'Tab_3.5 b'!A1" display="'Tab_3.5 b'!A1" xr:uid="{D7852CD1-1EEC-490A-B98A-8678D1747750}"/>
    <hyperlink ref="B143:D144" location="'Tab_3.6 a'!A1" display="'Tab_3.6 a'!A1" xr:uid="{CA47FC04-B430-4FC2-AB28-058AAC0D3D19}"/>
    <hyperlink ref="B145:D146" location="'Tab_3.6 b'!A1" display="'Tab_3.6 b'!A1" xr:uid="{DB19D8DF-C6F1-4494-B277-5E29245C55E4}"/>
    <hyperlink ref="B147:D148" location="Tab_3.7!A1" display="Tab_3.7!A1" xr:uid="{E9FFD71A-573A-4CFA-A2BF-8EF4B655DF7A}"/>
    <hyperlink ref="B149:D150" location="Tab_3.8!A1" display="Tab_3.8!A1" xr:uid="{DD667261-1F5F-46AB-B4F1-75C398AC941B}"/>
    <hyperlink ref="B151:D152" location="Tab_3.9!A1" display="Tab_3.9!A1" xr:uid="{657CA49C-DAAB-4692-817C-139060136406}"/>
    <hyperlink ref="B153:D154" location="Tab_3.10!A1" display="Tab_3.10!A1" xr:uid="{5F13349E-D483-4CE8-961B-B342FECA63B9}"/>
    <hyperlink ref="B158:D159" location="Tab_4.1!A1" display="Tab_4.1!A1" xr:uid="{50CDA888-773B-4B6A-A3AE-1ABF2E8E4CD7}"/>
    <hyperlink ref="B160:D169" location="Tab_2.1!A1" display="Tab_2.1!A1" xr:uid="{DD5E8C75-BC03-4603-94D6-BF949E02A98A}"/>
    <hyperlink ref="B160:D161" location="Tab_4.2!A1" display="Tab_4.2!A1" xr:uid="{49C8FED4-E18C-4C13-8B6C-453C53896E39}"/>
    <hyperlink ref="B162:D163" location="Tab_4.3!A1" display="Tab_4.3!A1" xr:uid="{48179811-F36C-427B-A0F7-2EDB0298187C}"/>
    <hyperlink ref="B164:D165" location="Tab_4.4!A1" display="Tab_4.4!A1" xr:uid="{AC0735B0-4304-49A5-A2B4-84B794330D1B}"/>
    <hyperlink ref="B166:D167" location="Tab_4.5!A1" display="Tab_4.5!A1" xr:uid="{64677713-58C9-4FFC-B6E5-8A6AE0372B6C}"/>
    <hyperlink ref="B168:D169" location="Tab_4.6!A1" display="Tab_4.6!A1" xr:uid="{780042C6-25A9-433A-9C6C-B6FC77FBE6A7}"/>
    <hyperlink ref="B173:D174" location="App!A1" display="   " xr:uid="{EE1F505C-5185-4F18-B0AD-032D11CC5793}"/>
    <hyperlink ref="B175:D176" location="App!A24" display="App!A24" xr:uid="{3FFA4E4D-923E-4057-B89A-1FE49D4A49DF}"/>
    <hyperlink ref="B177:D178" location="App!A67" display="App!A67" xr:uid="{E278EE7F-472B-47BE-AE2E-F671FB6AB2F8}"/>
    <hyperlink ref="B179:D180" location="App!A135" display="App!A135" xr:uid="{29A87022-825F-4896-BEFF-8AD7452242B6}"/>
    <hyperlink ref="B181:D182" location="App!A163" display="App!A163" xr:uid="{2420E21C-64AF-4DB1-8A78-CA043B6506B1}"/>
    <hyperlink ref="B127:D128" location="'Tab_3.2 a'!A1" display="'Tab_3.2 a'!A1" xr:uid="{2362539F-D613-40BE-BAC6-5D455ADDDE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5F5F4"/>
  </sheetPr>
  <dimension ref="A1:F87"/>
  <sheetViews>
    <sheetView zoomScaleNormal="100" workbookViewId="0">
      <pane xSplit="2" ySplit="4" topLeftCell="C5"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21" customWidth="1"/>
    <col min="2" max="2" width="21.88671875" style="21" customWidth="1"/>
    <col min="3" max="4" width="25.6640625" style="21" customWidth="1"/>
    <col min="5" max="5" width="41.21875" style="21" customWidth="1"/>
    <col min="6" max="6" width="21.33203125" style="56" customWidth="1"/>
    <col min="7" max="16384" width="9.21875" style="21"/>
  </cols>
  <sheetData>
    <row r="1" spans="1:6" ht="18" customHeight="1" x14ac:dyDescent="0.3">
      <c r="A1" s="16" t="s">
        <v>44</v>
      </c>
      <c r="B1" s="11" t="s">
        <v>45</v>
      </c>
    </row>
    <row r="2" spans="1:6" ht="18" customHeight="1" x14ac:dyDescent="0.3">
      <c r="B2" s="129" t="s">
        <v>46</v>
      </c>
    </row>
    <row r="3" spans="1:6" ht="18" customHeight="1" x14ac:dyDescent="0.3">
      <c r="C3" s="11"/>
    </row>
    <row r="4" spans="1:6" s="12" customFormat="1" ht="30" customHeight="1" thickBot="1" x14ac:dyDescent="0.35">
      <c r="A4" s="49"/>
      <c r="B4" s="49"/>
      <c r="C4" s="51" t="s">
        <v>47</v>
      </c>
      <c r="D4" s="51" t="s">
        <v>48</v>
      </c>
      <c r="E4" s="51" t="s">
        <v>49</v>
      </c>
      <c r="F4" s="82" t="s">
        <v>50</v>
      </c>
    </row>
    <row r="5" spans="1:6" ht="30" customHeight="1" x14ac:dyDescent="0.3">
      <c r="A5" s="110">
        <v>40543</v>
      </c>
      <c r="B5" s="18" t="s">
        <v>109</v>
      </c>
      <c r="C5" s="2">
        <v>35</v>
      </c>
      <c r="D5" s="12">
        <v>56</v>
      </c>
      <c r="E5" s="2">
        <v>16</v>
      </c>
      <c r="F5" s="5">
        <v>107</v>
      </c>
    </row>
    <row r="6" spans="1:6" ht="30" customHeight="1" x14ac:dyDescent="0.3">
      <c r="A6" s="110">
        <v>40543</v>
      </c>
      <c r="B6" s="18" t="s">
        <v>110</v>
      </c>
      <c r="C6" s="2">
        <v>6.3</v>
      </c>
      <c r="D6" s="2">
        <v>5.3</v>
      </c>
      <c r="E6" s="2">
        <v>6.7</v>
      </c>
      <c r="F6" s="5">
        <v>5.8</v>
      </c>
    </row>
    <row r="7" spans="1:6" ht="30" customHeight="1" x14ac:dyDescent="0.3">
      <c r="A7" s="110">
        <v>40908</v>
      </c>
      <c r="B7" s="18" t="s">
        <v>109</v>
      </c>
      <c r="C7" s="2">
        <v>29</v>
      </c>
      <c r="D7" s="12">
        <v>55</v>
      </c>
      <c r="E7" s="2">
        <v>18</v>
      </c>
      <c r="F7" s="5">
        <v>102</v>
      </c>
    </row>
    <row r="8" spans="1:6" ht="30" customHeight="1" x14ac:dyDescent="0.3">
      <c r="A8" s="110">
        <v>40908</v>
      </c>
      <c r="B8" s="18" t="s">
        <v>110</v>
      </c>
      <c r="C8" s="2">
        <v>5.9</v>
      </c>
      <c r="D8" s="2">
        <v>5.3</v>
      </c>
      <c r="E8" s="2">
        <v>6.5</v>
      </c>
      <c r="F8" s="5">
        <v>5.7</v>
      </c>
    </row>
    <row r="9" spans="1:6" ht="30" customHeight="1" x14ac:dyDescent="0.3">
      <c r="A9" s="110">
        <v>41274</v>
      </c>
      <c r="B9" s="18" t="s">
        <v>109</v>
      </c>
      <c r="C9" s="2">
        <v>30</v>
      </c>
      <c r="D9" s="12">
        <v>51</v>
      </c>
      <c r="E9" s="2">
        <v>17</v>
      </c>
      <c r="F9" s="5">
        <v>98</v>
      </c>
    </row>
    <row r="10" spans="1:6" ht="30" customHeight="1" x14ac:dyDescent="0.3">
      <c r="A10" s="110">
        <v>41274</v>
      </c>
      <c r="B10" s="18" t="s">
        <v>110</v>
      </c>
      <c r="C10" s="2">
        <v>6.4</v>
      </c>
      <c r="D10" s="2">
        <v>5.3</v>
      </c>
      <c r="E10" s="2">
        <v>6.3</v>
      </c>
      <c r="F10" s="5">
        <v>5.8</v>
      </c>
    </row>
    <row r="11" spans="1:6" ht="30" customHeight="1" x14ac:dyDescent="0.3">
      <c r="A11" s="110">
        <v>41639</v>
      </c>
      <c r="B11" s="18" t="s">
        <v>109</v>
      </c>
      <c r="C11" s="12">
        <v>33</v>
      </c>
      <c r="D11" s="12">
        <v>41</v>
      </c>
      <c r="E11" s="2">
        <v>12</v>
      </c>
      <c r="F11" s="5">
        <v>86</v>
      </c>
    </row>
    <row r="12" spans="1:6" ht="30" customHeight="1" x14ac:dyDescent="0.3">
      <c r="A12" s="110">
        <v>41639</v>
      </c>
      <c r="B12" s="18" t="s">
        <v>110</v>
      </c>
      <c r="C12" s="2">
        <v>6.3</v>
      </c>
      <c r="D12" s="2">
        <v>5.4</v>
      </c>
      <c r="E12" s="2">
        <v>6.5</v>
      </c>
      <c r="F12" s="5">
        <v>5.9</v>
      </c>
    </row>
    <row r="13" spans="1:6" ht="30" customHeight="1" x14ac:dyDescent="0.3">
      <c r="A13" s="110">
        <v>42004</v>
      </c>
      <c r="B13" s="18" t="s">
        <v>109</v>
      </c>
      <c r="C13" s="2">
        <v>45</v>
      </c>
      <c r="D13" s="12">
        <v>40</v>
      </c>
      <c r="E13" s="2">
        <v>13</v>
      </c>
      <c r="F13" s="5">
        <v>98</v>
      </c>
    </row>
    <row r="14" spans="1:6" ht="30" customHeight="1" x14ac:dyDescent="0.3">
      <c r="A14" s="110">
        <v>42004</v>
      </c>
      <c r="B14" s="18" t="s">
        <v>110</v>
      </c>
      <c r="C14" s="2">
        <v>6.3</v>
      </c>
      <c r="D14" s="2">
        <v>5.2</v>
      </c>
      <c r="E14" s="2">
        <v>6.1</v>
      </c>
      <c r="F14" s="5">
        <v>5.8</v>
      </c>
    </row>
    <row r="15" spans="1:6" ht="30" customHeight="1" x14ac:dyDescent="0.3">
      <c r="A15" s="110">
        <v>42369</v>
      </c>
      <c r="B15" s="18" t="s">
        <v>109</v>
      </c>
      <c r="C15" s="2">
        <v>55</v>
      </c>
      <c r="D15" s="12">
        <v>24</v>
      </c>
      <c r="E15" s="2">
        <v>13</v>
      </c>
      <c r="F15" s="5">
        <v>92</v>
      </c>
    </row>
    <row r="16" spans="1:6" ht="30" customHeight="1" x14ac:dyDescent="0.3">
      <c r="A16" s="110">
        <v>42369</v>
      </c>
      <c r="B16" s="18" t="s">
        <v>110</v>
      </c>
      <c r="C16" s="2">
        <v>6.1</v>
      </c>
      <c r="D16" s="2">
        <v>5.0999999999999996</v>
      </c>
      <c r="E16" s="2">
        <v>6.1</v>
      </c>
      <c r="F16" s="5">
        <v>5.8</v>
      </c>
    </row>
    <row r="17" spans="1:6" ht="30" customHeight="1" x14ac:dyDescent="0.3">
      <c r="A17" s="110">
        <v>42735</v>
      </c>
      <c r="B17" s="18" t="s">
        <v>109</v>
      </c>
      <c r="C17" s="2">
        <v>44</v>
      </c>
      <c r="D17" s="12">
        <v>12</v>
      </c>
      <c r="E17" s="2">
        <v>19</v>
      </c>
      <c r="F17" s="5">
        <v>75</v>
      </c>
    </row>
    <row r="18" spans="1:6" ht="30" customHeight="1" x14ac:dyDescent="0.3">
      <c r="A18" s="110">
        <v>42735</v>
      </c>
      <c r="B18" s="18" t="s">
        <v>110</v>
      </c>
      <c r="C18" s="2">
        <v>6.5</v>
      </c>
      <c r="D18" s="2">
        <v>6.4</v>
      </c>
      <c r="E18" s="2">
        <v>5</v>
      </c>
      <c r="F18" s="5">
        <v>6.1</v>
      </c>
    </row>
    <row r="19" spans="1:6" ht="30" customHeight="1" x14ac:dyDescent="0.3">
      <c r="A19" s="110">
        <v>43100</v>
      </c>
      <c r="B19" s="18" t="s">
        <v>109</v>
      </c>
      <c r="C19" s="2">
        <v>46</v>
      </c>
      <c r="D19" s="12">
        <v>11</v>
      </c>
      <c r="E19" s="2">
        <v>19</v>
      </c>
      <c r="F19" s="5">
        <v>76</v>
      </c>
    </row>
    <row r="20" spans="1:6" ht="30" customHeight="1" x14ac:dyDescent="0.3">
      <c r="A20" s="110">
        <v>43100</v>
      </c>
      <c r="B20" s="18" t="s">
        <v>110</v>
      </c>
      <c r="C20" s="13">
        <v>6</v>
      </c>
      <c r="D20" s="2">
        <v>6.8</v>
      </c>
      <c r="E20" s="2">
        <v>6.1</v>
      </c>
      <c r="F20" s="5">
        <v>6.1</v>
      </c>
    </row>
    <row r="21" spans="1:6" ht="30" customHeight="1" x14ac:dyDescent="0.3">
      <c r="A21" s="110">
        <v>43465</v>
      </c>
      <c r="B21" s="18" t="s">
        <v>109</v>
      </c>
      <c r="C21" s="2">
        <v>44</v>
      </c>
      <c r="D21" s="12">
        <v>8</v>
      </c>
      <c r="E21" s="2">
        <v>27</v>
      </c>
      <c r="F21" s="5">
        <v>79</v>
      </c>
    </row>
    <row r="22" spans="1:6" ht="30" customHeight="1" x14ac:dyDescent="0.3">
      <c r="A22" s="110">
        <v>43465</v>
      </c>
      <c r="B22" s="18" t="s">
        <v>110</v>
      </c>
      <c r="C22" s="2">
        <v>5.7</v>
      </c>
      <c r="D22" s="2">
        <v>6.7</v>
      </c>
      <c r="E22" s="2">
        <v>6.2</v>
      </c>
      <c r="F22" s="5">
        <v>6</v>
      </c>
    </row>
    <row r="23" spans="1:6" ht="30" customHeight="1" x14ac:dyDescent="0.3">
      <c r="A23" s="110">
        <v>43830</v>
      </c>
      <c r="B23" s="18" t="s">
        <v>109</v>
      </c>
      <c r="C23" s="2">
        <v>48</v>
      </c>
      <c r="D23" s="12">
        <v>14</v>
      </c>
      <c r="E23" s="2">
        <v>28</v>
      </c>
      <c r="F23" s="5">
        <v>90</v>
      </c>
    </row>
    <row r="24" spans="1:6" ht="30" customHeight="1" x14ac:dyDescent="0.3">
      <c r="A24" s="110">
        <v>43830</v>
      </c>
      <c r="B24" s="18" t="s">
        <v>110</v>
      </c>
      <c r="C24" s="2">
        <v>5.9</v>
      </c>
      <c r="D24" s="2">
        <v>5.7</v>
      </c>
      <c r="E24" s="2">
        <v>6.7</v>
      </c>
      <c r="F24" s="5">
        <v>6.1</v>
      </c>
    </row>
    <row r="25" spans="1:6" ht="30" customHeight="1" x14ac:dyDescent="0.3">
      <c r="A25" s="110">
        <v>44196</v>
      </c>
      <c r="B25" s="18" t="s">
        <v>109</v>
      </c>
      <c r="C25" s="12">
        <v>41</v>
      </c>
      <c r="D25" s="12">
        <v>14</v>
      </c>
      <c r="E25" s="12">
        <v>29</v>
      </c>
      <c r="F25" s="54">
        <v>84</v>
      </c>
    </row>
    <row r="26" spans="1:6" ht="30" customHeight="1" x14ac:dyDescent="0.3">
      <c r="A26" s="110">
        <v>44196</v>
      </c>
      <c r="B26" s="18" t="s">
        <v>110</v>
      </c>
      <c r="C26" s="12">
        <v>5.8</v>
      </c>
      <c r="D26" s="12">
        <v>6.1</v>
      </c>
      <c r="E26" s="12">
        <v>6.4</v>
      </c>
      <c r="F26" s="67">
        <v>6</v>
      </c>
    </row>
    <row r="27" spans="1:6" ht="30" customHeight="1" x14ac:dyDescent="0.3"/>
    <row r="28" spans="1:6" ht="30" customHeight="1" x14ac:dyDescent="0.3"/>
    <row r="29" spans="1:6" ht="30" customHeight="1" x14ac:dyDescent="0.3"/>
    <row r="30" spans="1:6" ht="30" customHeight="1" x14ac:dyDescent="0.3"/>
    <row r="31" spans="1:6" ht="30" customHeight="1" x14ac:dyDescent="0.3"/>
    <row r="32" spans="1:6"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sheetData>
  <autoFilter ref="A4:B4" xr:uid="{23813F78-6BDB-4FF2-AB01-701065890D4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F5F4"/>
  </sheetPr>
  <dimension ref="A1:F281"/>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2" width="21.33203125" style="21" customWidth="1"/>
    <col min="3" max="4" width="25.6640625" style="12" customWidth="1"/>
    <col min="5" max="5" width="44.88671875" style="21" customWidth="1"/>
    <col min="6" max="6" width="21.33203125" style="56" customWidth="1"/>
    <col min="7" max="16384" width="9.21875" style="21"/>
  </cols>
  <sheetData>
    <row r="1" spans="1:6" ht="18" customHeight="1" x14ac:dyDescent="0.3">
      <c r="A1" s="16" t="s">
        <v>51</v>
      </c>
      <c r="B1" s="16" t="s">
        <v>52</v>
      </c>
      <c r="D1" s="21"/>
    </row>
    <row r="2" spans="1:6" ht="18" customHeight="1" x14ac:dyDescent="0.3">
      <c r="B2" s="130" t="s">
        <v>53</v>
      </c>
      <c r="D2" s="21"/>
    </row>
    <row r="3" spans="1:6" ht="18" customHeight="1" x14ac:dyDescent="0.3">
      <c r="A3" s="1"/>
      <c r="B3" s="1"/>
    </row>
    <row r="4" spans="1:6" s="12" customFormat="1" ht="30" customHeight="1" thickBot="1" x14ac:dyDescent="0.35">
      <c r="A4" s="49"/>
      <c r="B4" s="49"/>
      <c r="C4" s="51" t="s">
        <v>47</v>
      </c>
      <c r="D4" s="51" t="s">
        <v>48</v>
      </c>
      <c r="E4" s="51" t="s">
        <v>49</v>
      </c>
      <c r="F4" s="82" t="s">
        <v>50</v>
      </c>
    </row>
    <row r="5" spans="1:6" ht="30.6" customHeight="1" x14ac:dyDescent="0.3">
      <c r="A5" s="110">
        <v>40543</v>
      </c>
      <c r="B5" s="18" t="s">
        <v>109</v>
      </c>
      <c r="C5" s="2">
        <v>5</v>
      </c>
      <c r="D5" s="12">
        <v>44</v>
      </c>
      <c r="E5" s="2">
        <v>9</v>
      </c>
      <c r="F5" s="5">
        <v>58</v>
      </c>
    </row>
    <row r="6" spans="1:6" ht="30.6" customHeight="1" x14ac:dyDescent="0.3">
      <c r="A6" s="110">
        <v>40543</v>
      </c>
      <c r="B6" s="18" t="s">
        <v>110</v>
      </c>
      <c r="C6" s="2">
        <v>6.3</v>
      </c>
      <c r="D6" s="2">
        <v>5.3</v>
      </c>
      <c r="E6" s="2">
        <v>6.4</v>
      </c>
      <c r="F6" s="5">
        <v>5.5</v>
      </c>
    </row>
    <row r="7" spans="1:6" ht="30.6" customHeight="1" x14ac:dyDescent="0.3">
      <c r="A7" s="110">
        <v>40908</v>
      </c>
      <c r="B7" s="18" t="s">
        <v>109</v>
      </c>
      <c r="C7" s="2">
        <v>5</v>
      </c>
      <c r="D7" s="12">
        <v>46</v>
      </c>
      <c r="E7" s="2">
        <v>8</v>
      </c>
      <c r="F7" s="5">
        <v>59</v>
      </c>
    </row>
    <row r="8" spans="1:6" ht="30.6" customHeight="1" x14ac:dyDescent="0.3">
      <c r="A8" s="110">
        <v>40908</v>
      </c>
      <c r="B8" s="18" t="s">
        <v>110</v>
      </c>
      <c r="C8" s="2">
        <v>6.3</v>
      </c>
      <c r="D8" s="2">
        <v>5.2</v>
      </c>
      <c r="E8" s="2">
        <v>6.5</v>
      </c>
      <c r="F8" s="5">
        <v>5.5</v>
      </c>
    </row>
    <row r="9" spans="1:6" ht="30.6" customHeight="1" x14ac:dyDescent="0.3">
      <c r="A9" s="110">
        <v>41274</v>
      </c>
      <c r="B9" s="18" t="s">
        <v>109</v>
      </c>
      <c r="C9" s="2">
        <v>3</v>
      </c>
      <c r="D9" s="12">
        <v>42</v>
      </c>
      <c r="E9" s="2">
        <v>5</v>
      </c>
      <c r="F9" s="5">
        <v>50</v>
      </c>
    </row>
    <row r="10" spans="1:6" ht="30.6" customHeight="1" x14ac:dyDescent="0.3">
      <c r="A10" s="110">
        <v>41274</v>
      </c>
      <c r="B10" s="18" t="s">
        <v>110</v>
      </c>
      <c r="C10" s="2">
        <v>6</v>
      </c>
      <c r="D10" s="2">
        <v>5.2</v>
      </c>
      <c r="E10" s="2">
        <v>6.8</v>
      </c>
      <c r="F10" s="5">
        <v>5.4</v>
      </c>
    </row>
    <row r="11" spans="1:6" ht="30.6" customHeight="1" x14ac:dyDescent="0.3">
      <c r="A11" s="110">
        <v>41639</v>
      </c>
      <c r="B11" s="18" t="s">
        <v>109</v>
      </c>
      <c r="C11" s="12">
        <v>1</v>
      </c>
      <c r="D11" s="12">
        <v>36</v>
      </c>
      <c r="E11" s="2">
        <v>4</v>
      </c>
      <c r="F11" s="5">
        <v>41</v>
      </c>
    </row>
    <row r="12" spans="1:6" ht="30.6" customHeight="1" x14ac:dyDescent="0.3">
      <c r="A12" s="110">
        <v>41639</v>
      </c>
      <c r="B12" s="18" t="s">
        <v>110</v>
      </c>
      <c r="C12" s="2">
        <v>5.0999999999999996</v>
      </c>
      <c r="D12" s="2">
        <v>5.3</v>
      </c>
      <c r="E12" s="2">
        <v>6</v>
      </c>
      <c r="F12" s="5">
        <v>5.4</v>
      </c>
    </row>
    <row r="13" spans="1:6" ht="30.6" customHeight="1" x14ac:dyDescent="0.3">
      <c r="A13" s="110">
        <v>42004</v>
      </c>
      <c r="B13" s="18" t="s">
        <v>109</v>
      </c>
      <c r="C13" s="2">
        <v>1</v>
      </c>
      <c r="D13" s="12">
        <v>33</v>
      </c>
      <c r="E13" s="2">
        <v>4</v>
      </c>
      <c r="F13" s="5">
        <v>38</v>
      </c>
    </row>
    <row r="14" spans="1:6" ht="30.6" customHeight="1" x14ac:dyDescent="0.3">
      <c r="A14" s="110">
        <v>42004</v>
      </c>
      <c r="B14" s="18" t="s">
        <v>110</v>
      </c>
      <c r="C14" s="2">
        <v>5.0999999999999996</v>
      </c>
      <c r="D14" s="2">
        <v>5.3</v>
      </c>
      <c r="E14" s="2">
        <v>6.2</v>
      </c>
      <c r="F14" s="5">
        <v>5.4</v>
      </c>
    </row>
    <row r="15" spans="1:6" ht="30.6" customHeight="1" x14ac:dyDescent="0.3">
      <c r="A15" s="110">
        <v>42369</v>
      </c>
      <c r="B15" s="18" t="s">
        <v>109</v>
      </c>
      <c r="C15" s="2">
        <v>3</v>
      </c>
      <c r="D15" s="12">
        <v>19</v>
      </c>
      <c r="E15" s="2">
        <v>3</v>
      </c>
      <c r="F15" s="5">
        <v>25</v>
      </c>
    </row>
    <row r="16" spans="1:6" ht="30.6" customHeight="1" x14ac:dyDescent="0.3">
      <c r="A16" s="110">
        <v>42369</v>
      </c>
      <c r="B16" s="18" t="s">
        <v>110</v>
      </c>
      <c r="C16" s="2">
        <v>6.4</v>
      </c>
      <c r="D16" s="2">
        <v>5.4</v>
      </c>
      <c r="E16" s="2">
        <v>6.5</v>
      </c>
      <c r="F16" s="5">
        <v>5.6</v>
      </c>
    </row>
    <row r="17" spans="1:6" ht="30.6" customHeight="1" x14ac:dyDescent="0.3">
      <c r="A17" s="110">
        <v>42735</v>
      </c>
      <c r="B17" s="18" t="s">
        <v>109</v>
      </c>
      <c r="C17" s="2">
        <v>4</v>
      </c>
      <c r="D17" s="12">
        <v>8</v>
      </c>
      <c r="E17" s="2">
        <v>2</v>
      </c>
      <c r="F17" s="5">
        <v>14</v>
      </c>
    </row>
    <row r="18" spans="1:6" ht="30.6" customHeight="1" x14ac:dyDescent="0.3">
      <c r="A18" s="110">
        <v>42735</v>
      </c>
      <c r="B18" s="18" t="s">
        <v>110</v>
      </c>
      <c r="C18" s="2">
        <v>6</v>
      </c>
      <c r="D18" s="2">
        <v>7.2</v>
      </c>
      <c r="E18" s="2">
        <v>7.4</v>
      </c>
      <c r="F18" s="5">
        <v>6.9</v>
      </c>
    </row>
    <row r="19" spans="1:6" ht="30.6" customHeight="1" x14ac:dyDescent="0.3">
      <c r="A19" s="110">
        <v>43100</v>
      </c>
      <c r="B19" s="18" t="s">
        <v>109</v>
      </c>
      <c r="C19" s="2">
        <v>4</v>
      </c>
      <c r="D19" s="12">
        <v>7</v>
      </c>
      <c r="E19" s="2">
        <v>2</v>
      </c>
      <c r="F19" s="5">
        <v>13</v>
      </c>
    </row>
    <row r="20" spans="1:6" ht="30.6" customHeight="1" x14ac:dyDescent="0.3">
      <c r="A20" s="110">
        <v>43100</v>
      </c>
      <c r="B20" s="18" t="s">
        <v>110</v>
      </c>
      <c r="C20" s="2">
        <v>7.3</v>
      </c>
      <c r="D20" s="2">
        <v>6.8</v>
      </c>
      <c r="E20" s="2">
        <v>7.4</v>
      </c>
      <c r="F20" s="5">
        <v>7</v>
      </c>
    </row>
    <row r="21" spans="1:6" ht="30.6" customHeight="1" x14ac:dyDescent="0.3">
      <c r="A21" s="110">
        <v>43465</v>
      </c>
      <c r="B21" s="18" t="s">
        <v>109</v>
      </c>
      <c r="C21" s="2">
        <v>5</v>
      </c>
      <c r="D21" s="12">
        <v>5</v>
      </c>
      <c r="E21" s="2">
        <v>4</v>
      </c>
      <c r="F21" s="5">
        <v>14</v>
      </c>
    </row>
    <row r="22" spans="1:6" ht="30.6" customHeight="1" x14ac:dyDescent="0.3">
      <c r="A22" s="110">
        <v>43465</v>
      </c>
      <c r="B22" s="18" t="s">
        <v>110</v>
      </c>
      <c r="C22" s="2">
        <v>6.2</v>
      </c>
      <c r="D22" s="2">
        <v>6.7</v>
      </c>
      <c r="E22" s="2">
        <v>6.2</v>
      </c>
      <c r="F22" s="5">
        <v>6.4</v>
      </c>
    </row>
    <row r="23" spans="1:6" ht="30.6" customHeight="1" x14ac:dyDescent="0.3">
      <c r="A23" s="110">
        <v>43830</v>
      </c>
      <c r="B23" s="18" t="s">
        <v>109</v>
      </c>
      <c r="C23" s="2">
        <v>5</v>
      </c>
      <c r="D23" s="12">
        <v>6</v>
      </c>
      <c r="E23" s="2">
        <v>4</v>
      </c>
      <c r="F23" s="5">
        <v>15</v>
      </c>
    </row>
    <row r="24" spans="1:6" ht="30.6" customHeight="1" x14ac:dyDescent="0.3">
      <c r="A24" s="110">
        <v>43830</v>
      </c>
      <c r="B24" s="18" t="s">
        <v>110</v>
      </c>
      <c r="C24" s="2">
        <v>6.2</v>
      </c>
      <c r="D24" s="2">
        <v>6.8</v>
      </c>
      <c r="E24" s="2">
        <v>7.1</v>
      </c>
      <c r="F24" s="5">
        <v>6.7</v>
      </c>
    </row>
    <row r="25" spans="1:6" ht="30.6" customHeight="1" x14ac:dyDescent="0.3">
      <c r="A25" s="110">
        <v>44196</v>
      </c>
      <c r="B25" s="18" t="s">
        <v>109</v>
      </c>
      <c r="C25" s="12">
        <v>3</v>
      </c>
      <c r="D25" s="12">
        <v>9</v>
      </c>
      <c r="E25" s="2">
        <v>7</v>
      </c>
      <c r="F25" s="54">
        <v>19</v>
      </c>
    </row>
    <row r="26" spans="1:6" ht="30.6" customHeight="1" x14ac:dyDescent="0.3">
      <c r="A26" s="110">
        <v>44196</v>
      </c>
      <c r="B26" s="18" t="s">
        <v>110</v>
      </c>
      <c r="C26" s="12">
        <v>6.2</v>
      </c>
      <c r="D26" s="12">
        <v>6.3</v>
      </c>
      <c r="E26" s="12">
        <v>6.5</v>
      </c>
      <c r="F26" s="54">
        <v>6.4</v>
      </c>
    </row>
    <row r="27" spans="1:6" ht="30.6" customHeight="1" x14ac:dyDescent="0.3"/>
    <row r="28" spans="1:6" ht="30.6" customHeight="1" x14ac:dyDescent="0.3"/>
    <row r="29" spans="1:6" ht="30.6" customHeight="1" x14ac:dyDescent="0.3"/>
    <row r="30" spans="1:6" ht="30.6" customHeight="1" x14ac:dyDescent="0.3"/>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28.8" customHeight="1" x14ac:dyDescent="0.3"/>
    <row r="48" ht="28.8"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sheetData>
  <autoFilter ref="A4:B4" xr:uid="{19B6AB05-33A7-419E-A69B-3808470656EB}"/>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5F5F4"/>
  </sheetPr>
  <dimension ref="A1:F217"/>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2" width="21.33203125" style="21" customWidth="1"/>
    <col min="3" max="4" width="25.6640625" style="21" customWidth="1"/>
    <col min="5" max="5" width="43.44140625" style="21" customWidth="1"/>
    <col min="6" max="6" width="21.33203125" style="56" customWidth="1"/>
    <col min="7" max="16384" width="9.21875" style="21"/>
  </cols>
  <sheetData>
    <row r="1" spans="1:6" ht="18" customHeight="1" x14ac:dyDescent="0.3">
      <c r="A1" s="16" t="s">
        <v>54</v>
      </c>
      <c r="B1" s="16" t="s">
        <v>55</v>
      </c>
    </row>
    <row r="2" spans="1:6" ht="18" customHeight="1" x14ac:dyDescent="0.3">
      <c r="B2" s="130" t="s">
        <v>56</v>
      </c>
    </row>
    <row r="3" spans="1:6" ht="18" customHeight="1" x14ac:dyDescent="0.3">
      <c r="A3" s="1"/>
      <c r="B3" s="1"/>
    </row>
    <row r="4" spans="1:6" s="12" customFormat="1" ht="30" customHeight="1" thickBot="1" x14ac:dyDescent="0.35">
      <c r="A4" s="49"/>
      <c r="B4" s="49"/>
      <c r="C4" s="51" t="s">
        <v>47</v>
      </c>
      <c r="D4" s="51" t="s">
        <v>48</v>
      </c>
      <c r="E4" s="51" t="s">
        <v>49</v>
      </c>
      <c r="F4" s="82" t="s">
        <v>50</v>
      </c>
    </row>
    <row r="5" spans="1:6" ht="30.6" customHeight="1" x14ac:dyDescent="0.3">
      <c r="A5" s="110">
        <v>40543</v>
      </c>
      <c r="B5" s="18" t="s">
        <v>109</v>
      </c>
      <c r="C5" s="2">
        <v>30</v>
      </c>
      <c r="D5" s="12">
        <v>12</v>
      </c>
      <c r="E5" s="2">
        <v>7</v>
      </c>
      <c r="F5" s="5">
        <v>49</v>
      </c>
    </row>
    <row r="6" spans="1:6" ht="30.6" customHeight="1" x14ac:dyDescent="0.3">
      <c r="A6" s="110">
        <v>40543</v>
      </c>
      <c r="B6" s="18" t="s">
        <v>110</v>
      </c>
      <c r="C6" s="2">
        <v>6.3</v>
      </c>
      <c r="D6" s="2">
        <v>5.4</v>
      </c>
      <c r="E6" s="2">
        <v>6.9</v>
      </c>
      <c r="F6" s="5">
        <v>6.2</v>
      </c>
    </row>
    <row r="7" spans="1:6" ht="30.6" customHeight="1" x14ac:dyDescent="0.3">
      <c r="A7" s="110">
        <v>40908</v>
      </c>
      <c r="B7" s="18" t="s">
        <v>109</v>
      </c>
      <c r="C7" s="2">
        <v>24</v>
      </c>
      <c r="D7" s="12">
        <v>9</v>
      </c>
      <c r="E7" s="2">
        <v>10</v>
      </c>
      <c r="F7" s="5">
        <v>43</v>
      </c>
    </row>
    <row r="8" spans="1:6" ht="30.6" customHeight="1" x14ac:dyDescent="0.3">
      <c r="A8" s="110">
        <v>40908</v>
      </c>
      <c r="B8" s="18" t="s">
        <v>110</v>
      </c>
      <c r="C8" s="2">
        <v>5.8</v>
      </c>
      <c r="D8" s="2">
        <v>5.7</v>
      </c>
      <c r="E8" s="2">
        <v>6.6</v>
      </c>
      <c r="F8" s="5">
        <v>6</v>
      </c>
    </row>
    <row r="9" spans="1:6" ht="30.6" customHeight="1" x14ac:dyDescent="0.3">
      <c r="A9" s="110">
        <v>41274</v>
      </c>
      <c r="B9" s="18" t="s">
        <v>109</v>
      </c>
      <c r="C9" s="2">
        <v>27</v>
      </c>
      <c r="D9" s="12">
        <v>9</v>
      </c>
      <c r="E9" s="2">
        <v>12</v>
      </c>
      <c r="F9" s="5">
        <v>48</v>
      </c>
    </row>
    <row r="10" spans="1:6" ht="30.6" customHeight="1" x14ac:dyDescent="0.3">
      <c r="A10" s="110">
        <v>41274</v>
      </c>
      <c r="B10" s="18" t="s">
        <v>110</v>
      </c>
      <c r="C10" s="2">
        <v>6.4</v>
      </c>
      <c r="D10" s="2">
        <v>5.8</v>
      </c>
      <c r="E10" s="2">
        <v>6.1</v>
      </c>
      <c r="F10" s="5">
        <v>6.2</v>
      </c>
    </row>
    <row r="11" spans="1:6" ht="30.6" customHeight="1" x14ac:dyDescent="0.3">
      <c r="A11" s="110">
        <v>41639</v>
      </c>
      <c r="B11" s="18" t="s">
        <v>109</v>
      </c>
      <c r="C11" s="12">
        <v>32</v>
      </c>
      <c r="D11" s="12">
        <v>5</v>
      </c>
      <c r="E11" s="2">
        <v>8</v>
      </c>
      <c r="F11" s="5">
        <v>45</v>
      </c>
    </row>
    <row r="12" spans="1:6" ht="30.6" customHeight="1" x14ac:dyDescent="0.3">
      <c r="A12" s="110">
        <v>41639</v>
      </c>
      <c r="B12" s="18" t="s">
        <v>110</v>
      </c>
      <c r="C12" s="2">
        <v>6.4</v>
      </c>
      <c r="D12" s="2">
        <v>5.7</v>
      </c>
      <c r="E12" s="2">
        <v>6.7</v>
      </c>
      <c r="F12" s="5">
        <v>6.3</v>
      </c>
    </row>
    <row r="13" spans="1:6" ht="30.6" customHeight="1" x14ac:dyDescent="0.3">
      <c r="A13" s="110">
        <v>42004</v>
      </c>
      <c r="B13" s="18" t="s">
        <v>109</v>
      </c>
      <c r="C13" s="2">
        <v>44</v>
      </c>
      <c r="D13" s="12">
        <v>7</v>
      </c>
      <c r="E13" s="2">
        <v>9</v>
      </c>
      <c r="F13" s="5">
        <v>60</v>
      </c>
    </row>
    <row r="14" spans="1:6" ht="30.6" customHeight="1" x14ac:dyDescent="0.3">
      <c r="A14" s="110">
        <v>42004</v>
      </c>
      <c r="B14" s="18" t="s">
        <v>110</v>
      </c>
      <c r="C14" s="2">
        <v>6.3</v>
      </c>
      <c r="D14" s="2">
        <v>4.7</v>
      </c>
      <c r="E14" s="2">
        <v>6</v>
      </c>
      <c r="F14" s="5">
        <v>6.1</v>
      </c>
    </row>
    <row r="15" spans="1:6" ht="30.6" customHeight="1" x14ac:dyDescent="0.3">
      <c r="A15" s="110">
        <v>42369</v>
      </c>
      <c r="B15" s="18" t="s">
        <v>109</v>
      </c>
      <c r="C15" s="2">
        <v>52</v>
      </c>
      <c r="D15" s="12">
        <v>5</v>
      </c>
      <c r="E15" s="2">
        <v>10</v>
      </c>
      <c r="F15" s="5">
        <v>67</v>
      </c>
    </row>
    <row r="16" spans="1:6" ht="30.6" customHeight="1" x14ac:dyDescent="0.3">
      <c r="A16" s="110">
        <v>42369</v>
      </c>
      <c r="B16" s="18" t="s">
        <v>110</v>
      </c>
      <c r="C16" s="2">
        <v>6.1</v>
      </c>
      <c r="D16" s="2">
        <v>4.0999999999999996</v>
      </c>
      <c r="E16" s="2">
        <v>6</v>
      </c>
      <c r="F16" s="5">
        <v>5.9</v>
      </c>
    </row>
    <row r="17" spans="1:6" ht="30.6" customHeight="1" x14ac:dyDescent="0.3">
      <c r="A17" s="110">
        <v>42735</v>
      </c>
      <c r="B17" s="18" t="s">
        <v>109</v>
      </c>
      <c r="C17" s="2">
        <v>40</v>
      </c>
      <c r="D17" s="12">
        <v>4</v>
      </c>
      <c r="E17" s="2">
        <v>17</v>
      </c>
      <c r="F17" s="5">
        <v>61</v>
      </c>
    </row>
    <row r="18" spans="1:6" ht="30.6" customHeight="1" x14ac:dyDescent="0.3">
      <c r="A18" s="110">
        <v>42735</v>
      </c>
      <c r="B18" s="18" t="s">
        <v>110</v>
      </c>
      <c r="C18" s="2">
        <v>6.5</v>
      </c>
      <c r="D18" s="2">
        <v>4.9000000000000004</v>
      </c>
      <c r="E18" s="2">
        <v>4.7</v>
      </c>
      <c r="F18" s="5">
        <v>5.9</v>
      </c>
    </row>
    <row r="19" spans="1:6" ht="30.6" customHeight="1" x14ac:dyDescent="0.3">
      <c r="A19" s="110">
        <v>43100</v>
      </c>
      <c r="B19" s="18" t="s">
        <v>109</v>
      </c>
      <c r="C19" s="2">
        <v>42</v>
      </c>
      <c r="D19" s="12">
        <v>4</v>
      </c>
      <c r="E19" s="2">
        <v>17</v>
      </c>
      <c r="F19" s="5">
        <v>63</v>
      </c>
    </row>
    <row r="20" spans="1:6" ht="30.6" customHeight="1" x14ac:dyDescent="0.3">
      <c r="A20" s="110">
        <v>43100</v>
      </c>
      <c r="B20" s="18" t="s">
        <v>110</v>
      </c>
      <c r="C20" s="2">
        <v>5.9</v>
      </c>
      <c r="D20" s="2">
        <v>6.8</v>
      </c>
      <c r="E20" s="2">
        <v>5.9</v>
      </c>
      <c r="F20" s="5">
        <v>5.9</v>
      </c>
    </row>
    <row r="21" spans="1:6" ht="30.6" customHeight="1" x14ac:dyDescent="0.3">
      <c r="A21" s="110">
        <v>43465</v>
      </c>
      <c r="B21" s="18" t="s">
        <v>109</v>
      </c>
      <c r="C21" s="2">
        <v>39</v>
      </c>
      <c r="D21" s="12">
        <v>3</v>
      </c>
      <c r="E21" s="2">
        <v>23</v>
      </c>
      <c r="F21" s="5">
        <v>65</v>
      </c>
    </row>
    <row r="22" spans="1:6" ht="30.6" customHeight="1" x14ac:dyDescent="0.3">
      <c r="A22" s="110">
        <v>43465</v>
      </c>
      <c r="B22" s="18" t="s">
        <v>110</v>
      </c>
      <c r="C22" s="2">
        <v>5.7</v>
      </c>
      <c r="D22" s="2">
        <v>6.6</v>
      </c>
      <c r="E22" s="2">
        <v>6.2</v>
      </c>
      <c r="F22" s="5">
        <v>5.9</v>
      </c>
    </row>
    <row r="23" spans="1:6" ht="30.6" customHeight="1" x14ac:dyDescent="0.3">
      <c r="A23" s="110">
        <v>43830</v>
      </c>
      <c r="B23" s="18" t="s">
        <v>109</v>
      </c>
      <c r="C23" s="2">
        <v>43</v>
      </c>
      <c r="D23" s="12">
        <v>8</v>
      </c>
      <c r="E23" s="2">
        <v>24</v>
      </c>
      <c r="F23" s="5">
        <v>75</v>
      </c>
    </row>
    <row r="24" spans="1:6" ht="30.6" customHeight="1" x14ac:dyDescent="0.3">
      <c r="A24" s="110">
        <v>43830</v>
      </c>
      <c r="B24" s="18" t="s">
        <v>110</v>
      </c>
      <c r="C24" s="2">
        <v>5.9</v>
      </c>
      <c r="D24" s="2">
        <v>4.9000000000000004</v>
      </c>
      <c r="E24" s="2">
        <v>6.6</v>
      </c>
      <c r="F24" s="5">
        <v>6</v>
      </c>
    </row>
    <row r="25" spans="1:6" ht="30.6" customHeight="1" x14ac:dyDescent="0.3">
      <c r="A25" s="110">
        <v>44196</v>
      </c>
      <c r="B25" s="18" t="s">
        <v>109</v>
      </c>
      <c r="C25" s="12">
        <v>38</v>
      </c>
      <c r="D25" s="12">
        <v>5</v>
      </c>
      <c r="E25" s="12">
        <v>22</v>
      </c>
      <c r="F25" s="54">
        <v>65</v>
      </c>
    </row>
    <row r="26" spans="1:6" ht="30.6" customHeight="1" x14ac:dyDescent="0.3">
      <c r="A26" s="110">
        <v>44196</v>
      </c>
      <c r="B26" s="18" t="s">
        <v>110</v>
      </c>
      <c r="C26" s="12">
        <v>5.8</v>
      </c>
      <c r="D26" s="12">
        <v>5.6</v>
      </c>
      <c r="E26" s="12">
        <v>6.5</v>
      </c>
      <c r="F26" s="54">
        <v>5.9</v>
      </c>
    </row>
    <row r="27" spans="1:6" ht="30.6" customHeight="1" x14ac:dyDescent="0.3"/>
    <row r="28" spans="1:6" ht="30.6" customHeight="1" x14ac:dyDescent="0.3"/>
    <row r="29" spans="1:6" ht="30.6" customHeight="1" x14ac:dyDescent="0.3"/>
    <row r="30" spans="1:6" ht="30.6" customHeight="1" x14ac:dyDescent="0.3"/>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26.55" customHeight="1" x14ac:dyDescent="0.3"/>
    <row r="48" ht="26.55" customHeight="1" x14ac:dyDescent="0.3"/>
    <row r="49" ht="26.55" customHeight="1" x14ac:dyDescent="0.3"/>
    <row r="50" ht="26.55" customHeight="1" x14ac:dyDescent="0.3"/>
    <row r="51" ht="26.55" customHeight="1" x14ac:dyDescent="0.3"/>
    <row r="52" ht="26.55" customHeight="1" x14ac:dyDescent="0.3"/>
    <row r="53" ht="26.55" customHeight="1" x14ac:dyDescent="0.3"/>
    <row r="54" ht="26.55" customHeight="1" x14ac:dyDescent="0.3"/>
    <row r="55" ht="26.55" customHeight="1" x14ac:dyDescent="0.3"/>
    <row r="56" ht="26.55" customHeight="1" x14ac:dyDescent="0.3"/>
    <row r="57" ht="26.55" customHeight="1" x14ac:dyDescent="0.3"/>
    <row r="58" ht="26.55" customHeight="1" x14ac:dyDescent="0.3"/>
    <row r="59" ht="26.55" customHeight="1" x14ac:dyDescent="0.3"/>
    <row r="60" ht="26.55" customHeight="1" x14ac:dyDescent="0.3"/>
    <row r="61" ht="26.55" customHeight="1" x14ac:dyDescent="0.3"/>
    <row r="62" ht="26.55" customHeight="1" x14ac:dyDescent="0.3"/>
    <row r="63" ht="26.55" customHeight="1" x14ac:dyDescent="0.3"/>
    <row r="64" ht="26.55" customHeight="1" x14ac:dyDescent="0.3"/>
    <row r="65" ht="26.55" customHeight="1" x14ac:dyDescent="0.3"/>
    <row r="66" ht="26.55" customHeight="1" x14ac:dyDescent="0.3"/>
    <row r="67" ht="26.55" customHeight="1" x14ac:dyDescent="0.3"/>
    <row r="68" ht="26.55" customHeight="1" x14ac:dyDescent="0.3"/>
    <row r="69" ht="26.55" customHeight="1" x14ac:dyDescent="0.3"/>
    <row r="70" ht="26.55" customHeight="1" x14ac:dyDescent="0.3"/>
    <row r="71" ht="26.55" customHeight="1" x14ac:dyDescent="0.3"/>
    <row r="72" ht="26.55" customHeight="1" x14ac:dyDescent="0.3"/>
    <row r="73" ht="26.55" customHeight="1" x14ac:dyDescent="0.3"/>
    <row r="74" ht="26.55" customHeight="1" x14ac:dyDescent="0.3"/>
    <row r="75" ht="26.55" customHeight="1" x14ac:dyDescent="0.3"/>
    <row r="76" ht="26.55" customHeight="1" x14ac:dyDescent="0.3"/>
    <row r="77" ht="26.55" customHeight="1" x14ac:dyDescent="0.3"/>
    <row r="78" ht="26.55" customHeight="1" x14ac:dyDescent="0.3"/>
    <row r="79" ht="26.55" customHeight="1" x14ac:dyDescent="0.3"/>
    <row r="80" ht="26.55" customHeight="1" x14ac:dyDescent="0.3"/>
    <row r="81" ht="26.55" customHeight="1" x14ac:dyDescent="0.3"/>
    <row r="82" ht="26.55" customHeight="1" x14ac:dyDescent="0.3"/>
    <row r="83" ht="26.55" customHeight="1" x14ac:dyDescent="0.3"/>
    <row r="84" ht="26.55" customHeight="1" x14ac:dyDescent="0.3"/>
    <row r="85" ht="26.55" customHeight="1" x14ac:dyDescent="0.3"/>
    <row r="86" ht="26.55" customHeight="1" x14ac:dyDescent="0.3"/>
    <row r="87" ht="26.55" customHeight="1" x14ac:dyDescent="0.3"/>
    <row r="88" ht="26.55" customHeight="1" x14ac:dyDescent="0.3"/>
    <row r="89" ht="26.55" customHeight="1" x14ac:dyDescent="0.3"/>
    <row r="90" ht="26.55" customHeight="1" x14ac:dyDescent="0.3"/>
    <row r="91" ht="26.55" customHeight="1" x14ac:dyDescent="0.3"/>
    <row r="92" ht="26.55" customHeight="1" x14ac:dyDescent="0.3"/>
    <row r="93" ht="26.55" customHeight="1" x14ac:dyDescent="0.3"/>
    <row r="94" ht="26.55" customHeight="1" x14ac:dyDescent="0.3"/>
    <row r="95" ht="26.55" customHeight="1" x14ac:dyDescent="0.3"/>
    <row r="96" ht="26.55" customHeight="1" x14ac:dyDescent="0.3"/>
    <row r="97" ht="26.55" customHeight="1" x14ac:dyDescent="0.3"/>
    <row r="98" ht="26.55" customHeight="1" x14ac:dyDescent="0.3"/>
    <row r="99" ht="26.55" customHeight="1" x14ac:dyDescent="0.3"/>
    <row r="100" ht="26.55" customHeight="1" x14ac:dyDescent="0.3"/>
    <row r="101" ht="26.55" customHeight="1" x14ac:dyDescent="0.3"/>
    <row r="102" ht="26.55" customHeight="1" x14ac:dyDescent="0.3"/>
    <row r="103" ht="26.55" customHeight="1" x14ac:dyDescent="0.3"/>
    <row r="104" ht="26.55" customHeight="1" x14ac:dyDescent="0.3"/>
    <row r="105" ht="26.55" customHeight="1" x14ac:dyDescent="0.3"/>
    <row r="106" ht="26.55" customHeight="1" x14ac:dyDescent="0.3"/>
    <row r="107" ht="26.55" customHeight="1" x14ac:dyDescent="0.3"/>
    <row r="108" ht="26.55" customHeight="1" x14ac:dyDescent="0.3"/>
    <row r="109" ht="26.55" customHeight="1" x14ac:dyDescent="0.3"/>
    <row r="110" ht="26.55" customHeight="1" x14ac:dyDescent="0.3"/>
    <row r="111" ht="26.55" customHeight="1" x14ac:dyDescent="0.3"/>
    <row r="112" ht="26.55" customHeight="1" x14ac:dyDescent="0.3"/>
    <row r="113" ht="26.55" customHeight="1" x14ac:dyDescent="0.3"/>
    <row r="114" ht="26.55" customHeight="1" x14ac:dyDescent="0.3"/>
    <row r="115" ht="26.55" customHeight="1" x14ac:dyDescent="0.3"/>
    <row r="116" ht="26.55" customHeight="1" x14ac:dyDescent="0.3"/>
    <row r="117" ht="26.55" customHeight="1" x14ac:dyDescent="0.3"/>
    <row r="118" ht="26.55" customHeight="1" x14ac:dyDescent="0.3"/>
    <row r="119" ht="26.55" customHeight="1" x14ac:dyDescent="0.3"/>
    <row r="120" ht="26.55" customHeight="1" x14ac:dyDescent="0.3"/>
    <row r="121" ht="26.55" customHeight="1" x14ac:dyDescent="0.3"/>
    <row r="122" ht="26.55" customHeight="1" x14ac:dyDescent="0.3"/>
    <row r="123" ht="26.55" customHeight="1" x14ac:dyDescent="0.3"/>
    <row r="124" ht="26.55" customHeight="1" x14ac:dyDescent="0.3"/>
    <row r="125" ht="26.55" customHeight="1" x14ac:dyDescent="0.3"/>
    <row r="126" ht="26.55" customHeight="1" x14ac:dyDescent="0.3"/>
    <row r="127" ht="26.55" customHeight="1" x14ac:dyDescent="0.3"/>
    <row r="128" ht="26.55" customHeight="1" x14ac:dyDescent="0.3"/>
    <row r="129" ht="26.55" customHeight="1" x14ac:dyDescent="0.3"/>
    <row r="130" ht="26.55" customHeight="1" x14ac:dyDescent="0.3"/>
    <row r="131" ht="26.55" customHeight="1" x14ac:dyDescent="0.3"/>
    <row r="132" ht="26.55" customHeight="1" x14ac:dyDescent="0.3"/>
    <row r="133" ht="26.55" customHeight="1" x14ac:dyDescent="0.3"/>
    <row r="134" ht="26.55" customHeight="1" x14ac:dyDescent="0.3"/>
    <row r="135" ht="26.55" customHeight="1" x14ac:dyDescent="0.3"/>
    <row r="136" ht="26.55" customHeight="1" x14ac:dyDescent="0.3"/>
    <row r="137" ht="26.55" customHeight="1" x14ac:dyDescent="0.3"/>
    <row r="138" ht="26.55" customHeight="1" x14ac:dyDescent="0.3"/>
    <row r="139" ht="26.55" customHeight="1" x14ac:dyDescent="0.3"/>
    <row r="140" ht="26.55" customHeight="1" x14ac:dyDescent="0.3"/>
    <row r="141" ht="26.55" customHeight="1" x14ac:dyDescent="0.3"/>
    <row r="142" ht="26.55" customHeight="1" x14ac:dyDescent="0.3"/>
    <row r="143" ht="26.55" customHeight="1" x14ac:dyDescent="0.3"/>
    <row r="144" ht="26.55" customHeight="1" x14ac:dyDescent="0.3"/>
    <row r="145" ht="26.55" customHeight="1" x14ac:dyDescent="0.3"/>
    <row r="146" ht="26.55" customHeight="1" x14ac:dyDescent="0.3"/>
    <row r="147" ht="26.55" customHeight="1" x14ac:dyDescent="0.3"/>
    <row r="148" ht="26.55" customHeight="1" x14ac:dyDescent="0.3"/>
    <row r="149" ht="26.55" customHeight="1" x14ac:dyDescent="0.3"/>
    <row r="150" ht="26.55" customHeight="1" x14ac:dyDescent="0.3"/>
    <row r="151" ht="26.55" customHeight="1" x14ac:dyDescent="0.3"/>
    <row r="152" ht="26.55" customHeight="1" x14ac:dyDescent="0.3"/>
    <row r="153" ht="26.55" customHeight="1" x14ac:dyDescent="0.3"/>
    <row r="154" ht="26.55" customHeight="1" x14ac:dyDescent="0.3"/>
    <row r="155" ht="26.55" customHeight="1" x14ac:dyDescent="0.3"/>
    <row r="156" ht="26.55" customHeight="1" x14ac:dyDescent="0.3"/>
    <row r="157" ht="26.55" customHeight="1" x14ac:dyDescent="0.3"/>
    <row r="158" ht="26.55" customHeight="1" x14ac:dyDescent="0.3"/>
    <row r="159" ht="26.55" customHeight="1" x14ac:dyDescent="0.3"/>
    <row r="160" ht="26.55" customHeight="1" x14ac:dyDescent="0.3"/>
    <row r="161" ht="26.55" customHeight="1" x14ac:dyDescent="0.3"/>
    <row r="162" ht="26.55" customHeight="1" x14ac:dyDescent="0.3"/>
    <row r="163" ht="26.55" customHeight="1" x14ac:dyDescent="0.3"/>
    <row r="164" ht="26.55" customHeight="1" x14ac:dyDescent="0.3"/>
    <row r="165" ht="26.55" customHeight="1" x14ac:dyDescent="0.3"/>
    <row r="166" ht="26.55" customHeight="1" x14ac:dyDescent="0.3"/>
    <row r="167" ht="26.55" customHeight="1" x14ac:dyDescent="0.3"/>
    <row r="168" ht="26.55" customHeight="1" x14ac:dyDescent="0.3"/>
    <row r="169" ht="26.55" customHeight="1" x14ac:dyDescent="0.3"/>
    <row r="170" ht="26.55" customHeight="1" x14ac:dyDescent="0.3"/>
    <row r="171" ht="26.55" customHeight="1" x14ac:dyDescent="0.3"/>
    <row r="172" ht="26.55" customHeight="1" x14ac:dyDescent="0.3"/>
    <row r="173" ht="26.55" customHeight="1" x14ac:dyDescent="0.3"/>
    <row r="174" ht="26.55" customHeight="1" x14ac:dyDescent="0.3"/>
    <row r="175" ht="26.55" customHeight="1" x14ac:dyDescent="0.3"/>
    <row r="176" ht="26.55" customHeight="1" x14ac:dyDescent="0.3"/>
    <row r="177" ht="26.55" customHeight="1" x14ac:dyDescent="0.3"/>
    <row r="178" ht="26.55" customHeight="1" x14ac:dyDescent="0.3"/>
    <row r="179" ht="26.55" customHeight="1" x14ac:dyDescent="0.3"/>
    <row r="180" ht="26.55" customHeight="1" x14ac:dyDescent="0.3"/>
    <row r="181" ht="26.55" customHeight="1" x14ac:dyDescent="0.3"/>
    <row r="182" ht="26.55" customHeight="1" x14ac:dyDescent="0.3"/>
    <row r="183" ht="26.55" customHeight="1" x14ac:dyDescent="0.3"/>
    <row r="184" ht="26.55" customHeight="1" x14ac:dyDescent="0.3"/>
    <row r="185" ht="26.55" customHeight="1" x14ac:dyDescent="0.3"/>
    <row r="186" ht="26.55" customHeight="1" x14ac:dyDescent="0.3"/>
    <row r="187" ht="26.55" customHeight="1" x14ac:dyDescent="0.3"/>
    <row r="188" ht="26.55" customHeight="1" x14ac:dyDescent="0.3"/>
    <row r="189" ht="26.55" customHeight="1" x14ac:dyDescent="0.3"/>
    <row r="190" ht="26.55" customHeight="1" x14ac:dyDescent="0.3"/>
    <row r="191" ht="26.55" customHeight="1" x14ac:dyDescent="0.3"/>
    <row r="192" ht="26.55" customHeight="1" x14ac:dyDescent="0.3"/>
    <row r="193" ht="26.55" customHeight="1" x14ac:dyDescent="0.3"/>
    <row r="194" ht="26.55" customHeight="1" x14ac:dyDescent="0.3"/>
    <row r="195" ht="26.55" customHeight="1" x14ac:dyDescent="0.3"/>
    <row r="196" ht="26.55" customHeight="1" x14ac:dyDescent="0.3"/>
    <row r="197" ht="26.55" customHeight="1" x14ac:dyDescent="0.3"/>
    <row r="198" ht="26.55" customHeight="1" x14ac:dyDescent="0.3"/>
    <row r="199" ht="26.55" customHeight="1" x14ac:dyDescent="0.3"/>
    <row r="200" ht="26.55" customHeight="1" x14ac:dyDescent="0.3"/>
    <row r="201" ht="26.55" customHeight="1" x14ac:dyDescent="0.3"/>
    <row r="202" ht="26.55" customHeight="1" x14ac:dyDescent="0.3"/>
    <row r="203" ht="26.55" customHeight="1" x14ac:dyDescent="0.3"/>
    <row r="204" ht="26.55" customHeight="1" x14ac:dyDescent="0.3"/>
    <row r="205" ht="26.55" customHeight="1" x14ac:dyDescent="0.3"/>
    <row r="206" ht="26.55" customHeight="1" x14ac:dyDescent="0.3"/>
    <row r="207" ht="26.55" customHeight="1" x14ac:dyDescent="0.3"/>
    <row r="208" ht="26.55" customHeight="1" x14ac:dyDescent="0.3"/>
    <row r="209" ht="26.55" customHeight="1" x14ac:dyDescent="0.3"/>
    <row r="210" ht="26.55" customHeight="1" x14ac:dyDescent="0.3"/>
    <row r="211" ht="26.55" customHeight="1" x14ac:dyDescent="0.3"/>
    <row r="212" ht="26.55" customHeight="1" x14ac:dyDescent="0.3"/>
    <row r="213" ht="26.55" customHeight="1" x14ac:dyDescent="0.3"/>
    <row r="214" ht="26.55" customHeight="1" x14ac:dyDescent="0.3"/>
    <row r="215" ht="26.55" customHeight="1" x14ac:dyDescent="0.3"/>
    <row r="216" ht="26.55" customHeight="1" x14ac:dyDescent="0.3"/>
    <row r="217" ht="26.55" customHeight="1" x14ac:dyDescent="0.3"/>
  </sheetData>
  <autoFilter ref="A4:B26" xr:uid="{541804C2-4E4F-414D-B0AC-3F8393C2F0BF}"/>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5F5F4"/>
  </sheetPr>
  <dimension ref="A1:K95"/>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2" width="24.5546875" style="21" customWidth="1"/>
    <col min="3" max="4" width="17.33203125" style="21" customWidth="1"/>
    <col min="5" max="6" width="20.6640625" style="21" customWidth="1"/>
    <col min="7" max="7" width="17.33203125" style="21" customWidth="1"/>
    <col min="8" max="10" width="22.5546875" style="21" customWidth="1"/>
    <col min="11" max="11" width="19.109375" style="21" customWidth="1"/>
    <col min="12" max="16384" width="9.21875" style="21"/>
  </cols>
  <sheetData>
    <row r="1" spans="1:11" ht="18" customHeight="1" x14ac:dyDescent="0.3">
      <c r="A1" s="16" t="s">
        <v>57</v>
      </c>
      <c r="B1" s="11" t="s">
        <v>58</v>
      </c>
    </row>
    <row r="2" spans="1:11" ht="18" customHeight="1" x14ac:dyDescent="0.3">
      <c r="B2" s="129" t="s">
        <v>59</v>
      </c>
    </row>
    <row r="3" spans="1:11" ht="18" customHeight="1" x14ac:dyDescent="0.3">
      <c r="A3" s="11"/>
      <c r="B3" s="11"/>
    </row>
    <row r="4" spans="1:11" ht="30" customHeight="1" x14ac:dyDescent="0.3">
      <c r="A4" s="596"/>
      <c r="B4" s="596"/>
      <c r="C4" s="83" t="s">
        <v>111</v>
      </c>
      <c r="D4" s="588" t="s">
        <v>112</v>
      </c>
      <c r="E4" s="586"/>
      <c r="F4" s="587"/>
      <c r="G4" s="588" t="s">
        <v>115</v>
      </c>
      <c r="H4" s="586"/>
      <c r="I4" s="586"/>
      <c r="J4" s="587"/>
      <c r="K4" s="83" t="s">
        <v>116</v>
      </c>
    </row>
    <row r="5" spans="1:11" s="12" customFormat="1" ht="30" customHeight="1" thickBot="1" x14ac:dyDescent="0.35">
      <c r="A5" s="595"/>
      <c r="B5" s="595"/>
      <c r="C5" s="44" t="s">
        <v>125</v>
      </c>
      <c r="D5" s="43" t="s">
        <v>125</v>
      </c>
      <c r="E5" s="87" t="s">
        <v>113</v>
      </c>
      <c r="F5" s="88" t="s">
        <v>114</v>
      </c>
      <c r="G5" s="43" t="s">
        <v>125</v>
      </c>
      <c r="H5" s="87" t="s">
        <v>113</v>
      </c>
      <c r="I5" s="87" t="s">
        <v>114</v>
      </c>
      <c r="J5" s="88" t="s">
        <v>117</v>
      </c>
      <c r="K5" s="44" t="s">
        <v>125</v>
      </c>
    </row>
    <row r="6" spans="1:11" ht="30" customHeight="1" x14ac:dyDescent="0.3">
      <c r="A6" s="108">
        <v>36160</v>
      </c>
      <c r="B6" s="20" t="s">
        <v>135</v>
      </c>
      <c r="C6" s="97">
        <v>5.0999999999999996</v>
      </c>
      <c r="D6" s="98">
        <v>36.1</v>
      </c>
      <c r="E6" s="86">
        <v>13.4</v>
      </c>
      <c r="F6" s="34">
        <v>22.7</v>
      </c>
      <c r="G6" s="98">
        <v>2.8</v>
      </c>
      <c r="H6" s="17">
        <v>0.5</v>
      </c>
      <c r="I6" s="86">
        <v>1.9</v>
      </c>
      <c r="J6" s="34">
        <v>0.5</v>
      </c>
      <c r="K6" s="97">
        <v>56</v>
      </c>
    </row>
    <row r="7" spans="1:11" s="15" customFormat="1" ht="30" customHeight="1" x14ac:dyDescent="0.3">
      <c r="A7" s="109">
        <v>36160</v>
      </c>
      <c r="B7" s="112" t="s">
        <v>136</v>
      </c>
      <c r="C7" s="113">
        <v>6.1</v>
      </c>
      <c r="D7" s="114">
        <v>75</v>
      </c>
      <c r="E7" s="86">
        <v>50.9</v>
      </c>
      <c r="F7" s="34">
        <v>24.1</v>
      </c>
      <c r="G7" s="114">
        <v>3.2</v>
      </c>
      <c r="H7" s="17">
        <v>2.5</v>
      </c>
      <c r="I7" s="86">
        <v>0.5</v>
      </c>
      <c r="J7" s="34">
        <v>0.2</v>
      </c>
      <c r="K7" s="113">
        <v>15.6</v>
      </c>
    </row>
    <row r="8" spans="1:11" ht="30" customHeight="1" x14ac:dyDescent="0.3">
      <c r="A8" s="108">
        <v>40543</v>
      </c>
      <c r="B8" s="20" t="s">
        <v>135</v>
      </c>
      <c r="C8" s="97">
        <v>4.4000000000000004</v>
      </c>
      <c r="D8" s="98">
        <v>15.6</v>
      </c>
      <c r="E8" s="86">
        <v>6.7</v>
      </c>
      <c r="F8" s="34">
        <v>8.9</v>
      </c>
      <c r="G8" s="98">
        <v>4.4000000000000004</v>
      </c>
      <c r="H8" s="17">
        <v>1.1000000000000001</v>
      </c>
      <c r="I8" s="86">
        <v>1.9</v>
      </c>
      <c r="J8" s="34">
        <v>1.5</v>
      </c>
      <c r="K8" s="97">
        <v>75.599999999999994</v>
      </c>
    </row>
    <row r="9" spans="1:11" s="15" customFormat="1" ht="30" customHeight="1" x14ac:dyDescent="0.3">
      <c r="A9" s="109">
        <v>40543</v>
      </c>
      <c r="B9" s="112" t="s">
        <v>136</v>
      </c>
      <c r="C9" s="113">
        <v>2.1</v>
      </c>
      <c r="D9" s="114">
        <v>43.4</v>
      </c>
      <c r="E9" s="86">
        <v>29.6</v>
      </c>
      <c r="F9" s="34">
        <v>13.8</v>
      </c>
      <c r="G9" s="114">
        <v>15.8</v>
      </c>
      <c r="H9" s="17">
        <v>10.9</v>
      </c>
      <c r="I9" s="86">
        <v>2.4</v>
      </c>
      <c r="J9" s="34">
        <v>2.4</v>
      </c>
      <c r="K9" s="113">
        <v>38.700000000000003</v>
      </c>
    </row>
    <row r="10" spans="1:11" ht="30" customHeight="1" x14ac:dyDescent="0.3">
      <c r="A10" s="108">
        <v>40908</v>
      </c>
      <c r="B10" s="20" t="s">
        <v>135</v>
      </c>
      <c r="C10" s="97">
        <v>5.4</v>
      </c>
      <c r="D10" s="98">
        <v>16.2</v>
      </c>
      <c r="E10" s="86">
        <v>6.5</v>
      </c>
      <c r="F10" s="34">
        <v>9.6</v>
      </c>
      <c r="G10" s="98">
        <v>4.5999999999999996</v>
      </c>
      <c r="H10" s="17">
        <v>1.2</v>
      </c>
      <c r="I10" s="86">
        <v>1.9</v>
      </c>
      <c r="J10" s="34">
        <v>1.5</v>
      </c>
      <c r="K10" s="97">
        <v>73.8</v>
      </c>
    </row>
    <row r="11" spans="1:11" s="15" customFormat="1" ht="30" customHeight="1" x14ac:dyDescent="0.3">
      <c r="A11" s="109">
        <v>40908</v>
      </c>
      <c r="B11" s="112" t="s">
        <v>136</v>
      </c>
      <c r="C11" s="113">
        <v>1.8</v>
      </c>
      <c r="D11" s="114">
        <v>51.6</v>
      </c>
      <c r="E11" s="86">
        <v>37.6</v>
      </c>
      <c r="F11" s="34">
        <v>14</v>
      </c>
      <c r="G11" s="114">
        <v>17.100000000000001</v>
      </c>
      <c r="H11" s="17">
        <v>11.6</v>
      </c>
      <c r="I11" s="86">
        <v>3</v>
      </c>
      <c r="J11" s="34">
        <v>2.4</v>
      </c>
      <c r="K11" s="113">
        <v>29.6</v>
      </c>
    </row>
    <row r="12" spans="1:11" ht="30" customHeight="1" x14ac:dyDescent="0.3">
      <c r="A12" s="108">
        <v>41274</v>
      </c>
      <c r="B12" s="20" t="s">
        <v>135</v>
      </c>
      <c r="C12" s="97">
        <v>3.2</v>
      </c>
      <c r="D12" s="98">
        <v>17.100000000000001</v>
      </c>
      <c r="E12" s="86">
        <v>6.8</v>
      </c>
      <c r="F12" s="34">
        <v>10.4</v>
      </c>
      <c r="G12" s="98">
        <v>4.4000000000000004</v>
      </c>
      <c r="H12" s="17">
        <v>1.2</v>
      </c>
      <c r="I12" s="86">
        <v>2</v>
      </c>
      <c r="J12" s="34">
        <v>1.2</v>
      </c>
      <c r="K12" s="97">
        <v>75.3</v>
      </c>
    </row>
    <row r="13" spans="1:11" s="15" customFormat="1" ht="30" customHeight="1" x14ac:dyDescent="0.3">
      <c r="A13" s="109">
        <v>41274</v>
      </c>
      <c r="B13" s="112" t="s">
        <v>136</v>
      </c>
      <c r="C13" s="113">
        <v>1.5</v>
      </c>
      <c r="D13" s="114">
        <v>60.1</v>
      </c>
      <c r="E13" s="86">
        <v>44.3</v>
      </c>
      <c r="F13" s="34">
        <v>15.8</v>
      </c>
      <c r="G13" s="114">
        <v>4.5</v>
      </c>
      <c r="H13" s="17">
        <v>3.2</v>
      </c>
      <c r="I13" s="86">
        <v>0.5</v>
      </c>
      <c r="J13" s="34">
        <v>0.7</v>
      </c>
      <c r="K13" s="113">
        <v>33.9</v>
      </c>
    </row>
    <row r="14" spans="1:11" ht="30" customHeight="1" x14ac:dyDescent="0.3">
      <c r="A14" s="108">
        <v>41639</v>
      </c>
      <c r="B14" s="20" t="s">
        <v>135</v>
      </c>
      <c r="C14" s="97">
        <v>3.3</v>
      </c>
      <c r="D14" s="98">
        <v>15.2</v>
      </c>
      <c r="E14" s="86">
        <v>6.1</v>
      </c>
      <c r="F14" s="34">
        <v>9</v>
      </c>
      <c r="G14" s="98">
        <v>6.1</v>
      </c>
      <c r="H14" s="17">
        <v>2</v>
      </c>
      <c r="I14" s="86">
        <v>2.5</v>
      </c>
      <c r="J14" s="34">
        <v>1.6</v>
      </c>
      <c r="K14" s="97">
        <v>75.400000000000006</v>
      </c>
    </row>
    <row r="15" spans="1:11" s="15" customFormat="1" ht="30" customHeight="1" x14ac:dyDescent="0.3">
      <c r="A15" s="109">
        <v>41639</v>
      </c>
      <c r="B15" s="112" t="s">
        <v>136</v>
      </c>
      <c r="C15" s="113">
        <v>1.5</v>
      </c>
      <c r="D15" s="114">
        <v>33.299999999999997</v>
      </c>
      <c r="E15" s="86">
        <v>26.1</v>
      </c>
      <c r="F15" s="34">
        <v>7.2</v>
      </c>
      <c r="G15" s="114">
        <v>25.8</v>
      </c>
      <c r="H15" s="17">
        <v>19.600000000000001</v>
      </c>
      <c r="I15" s="86">
        <v>2.2999999999999998</v>
      </c>
      <c r="J15" s="34">
        <v>3.9</v>
      </c>
      <c r="K15" s="113">
        <v>39.5</v>
      </c>
    </row>
    <row r="16" spans="1:11" ht="30" customHeight="1" x14ac:dyDescent="0.3">
      <c r="A16" s="108">
        <v>42004</v>
      </c>
      <c r="B16" s="20" t="s">
        <v>135</v>
      </c>
      <c r="C16" s="97">
        <v>3.4</v>
      </c>
      <c r="D16" s="98">
        <v>14.7</v>
      </c>
      <c r="E16" s="86">
        <v>6.7</v>
      </c>
      <c r="F16" s="34">
        <v>8</v>
      </c>
      <c r="G16" s="98">
        <v>6.3</v>
      </c>
      <c r="H16" s="17">
        <v>1.7</v>
      </c>
      <c r="I16" s="86">
        <v>2.5</v>
      </c>
      <c r="J16" s="34">
        <v>2.1</v>
      </c>
      <c r="K16" s="97">
        <v>75.599999999999994</v>
      </c>
    </row>
    <row r="17" spans="1:11" s="15" customFormat="1" ht="30" customHeight="1" x14ac:dyDescent="0.3">
      <c r="A17" s="109">
        <v>42004</v>
      </c>
      <c r="B17" s="112" t="s">
        <v>136</v>
      </c>
      <c r="C17" s="113">
        <v>1.5</v>
      </c>
      <c r="D17" s="114">
        <v>43.2</v>
      </c>
      <c r="E17" s="86">
        <v>36.9</v>
      </c>
      <c r="F17" s="34">
        <v>6.3</v>
      </c>
      <c r="G17" s="114">
        <v>22.5</v>
      </c>
      <c r="H17" s="17">
        <v>16.899999999999999</v>
      </c>
      <c r="I17" s="86">
        <v>1.5</v>
      </c>
      <c r="J17" s="34">
        <v>4.0999999999999996</v>
      </c>
      <c r="K17" s="113">
        <v>32.799999999999997</v>
      </c>
    </row>
    <row r="18" spans="1:11" ht="30" customHeight="1" x14ac:dyDescent="0.3">
      <c r="A18" s="108">
        <v>42369</v>
      </c>
      <c r="B18" s="20" t="s">
        <v>135</v>
      </c>
      <c r="C18" s="97">
        <v>0.9</v>
      </c>
      <c r="D18" s="98">
        <v>13.7</v>
      </c>
      <c r="E18" s="86">
        <v>6.4</v>
      </c>
      <c r="F18" s="34">
        <v>7.3</v>
      </c>
      <c r="G18" s="98">
        <v>6.4</v>
      </c>
      <c r="H18" s="17">
        <v>1.7</v>
      </c>
      <c r="I18" s="86">
        <v>2.6</v>
      </c>
      <c r="J18" s="34">
        <v>2.1</v>
      </c>
      <c r="K18" s="97">
        <v>79.099999999999994</v>
      </c>
    </row>
    <row r="19" spans="1:11" s="15" customFormat="1" ht="30" customHeight="1" x14ac:dyDescent="0.3">
      <c r="A19" s="109">
        <v>42369</v>
      </c>
      <c r="B19" s="112" t="s">
        <v>136</v>
      </c>
      <c r="C19" s="115" t="s">
        <v>61</v>
      </c>
      <c r="D19" s="114">
        <v>40.6</v>
      </c>
      <c r="E19" s="86">
        <v>33.799999999999997</v>
      </c>
      <c r="F19" s="34">
        <v>6.8</v>
      </c>
      <c r="G19" s="114">
        <v>19.5</v>
      </c>
      <c r="H19" s="17">
        <v>14.5</v>
      </c>
      <c r="I19" s="86">
        <v>1.2</v>
      </c>
      <c r="J19" s="34">
        <v>3.8</v>
      </c>
      <c r="K19" s="113">
        <v>39.9</v>
      </c>
    </row>
    <row r="20" spans="1:11" ht="30" customHeight="1" x14ac:dyDescent="0.3">
      <c r="A20" s="108">
        <v>42735</v>
      </c>
      <c r="B20" s="20" t="s">
        <v>135</v>
      </c>
      <c r="C20" s="97">
        <v>0.9</v>
      </c>
      <c r="D20" s="98">
        <v>13</v>
      </c>
      <c r="E20" s="86">
        <v>6.1</v>
      </c>
      <c r="F20" s="34">
        <v>7</v>
      </c>
      <c r="G20" s="98">
        <v>5.2</v>
      </c>
      <c r="H20" s="17">
        <v>1.3</v>
      </c>
      <c r="I20" s="86">
        <v>2.2000000000000002</v>
      </c>
      <c r="J20" s="34">
        <v>1.7</v>
      </c>
      <c r="K20" s="97">
        <v>80.900000000000006</v>
      </c>
    </row>
    <row r="21" spans="1:11" s="15" customFormat="1" ht="30" customHeight="1" x14ac:dyDescent="0.3">
      <c r="A21" s="109">
        <v>42735</v>
      </c>
      <c r="B21" s="112" t="s">
        <v>136</v>
      </c>
      <c r="C21" s="113">
        <v>0.1</v>
      </c>
      <c r="D21" s="114">
        <v>38.6</v>
      </c>
      <c r="E21" s="86">
        <v>33.4</v>
      </c>
      <c r="F21" s="34">
        <v>5.2</v>
      </c>
      <c r="G21" s="114">
        <v>6.5</v>
      </c>
      <c r="H21" s="17">
        <v>5.2</v>
      </c>
      <c r="I21" s="86">
        <v>0.6</v>
      </c>
      <c r="J21" s="34">
        <v>0.6</v>
      </c>
      <c r="K21" s="113">
        <v>54.8</v>
      </c>
    </row>
    <row r="22" spans="1:11" ht="30" customHeight="1" x14ac:dyDescent="0.3">
      <c r="A22" s="108">
        <v>43100</v>
      </c>
      <c r="B22" s="20" t="s">
        <v>135</v>
      </c>
      <c r="C22" s="99" t="s">
        <v>34</v>
      </c>
      <c r="D22" s="98">
        <v>12.1</v>
      </c>
      <c r="E22" s="86">
        <v>5.6</v>
      </c>
      <c r="F22" s="34">
        <v>6.5</v>
      </c>
      <c r="G22" s="98">
        <v>6.5</v>
      </c>
      <c r="H22" s="17">
        <v>1.7</v>
      </c>
      <c r="I22" s="86">
        <v>2.6</v>
      </c>
      <c r="J22" s="34">
        <v>2.2000000000000002</v>
      </c>
      <c r="K22" s="97">
        <v>81.400000000000006</v>
      </c>
    </row>
    <row r="23" spans="1:11" s="15" customFormat="1" ht="30" customHeight="1" x14ac:dyDescent="0.3">
      <c r="A23" s="109">
        <v>43100</v>
      </c>
      <c r="B23" s="112" t="s">
        <v>136</v>
      </c>
      <c r="C23" s="115" t="s">
        <v>34</v>
      </c>
      <c r="D23" s="114">
        <v>36.9</v>
      </c>
      <c r="E23" s="86">
        <v>32.4</v>
      </c>
      <c r="F23" s="34">
        <v>4.5</v>
      </c>
      <c r="G23" s="114">
        <v>7.8</v>
      </c>
      <c r="H23" s="17">
        <v>5.3</v>
      </c>
      <c r="I23" s="86">
        <v>1.6</v>
      </c>
      <c r="J23" s="34">
        <v>0.8</v>
      </c>
      <c r="K23" s="113">
        <v>55.3</v>
      </c>
    </row>
    <row r="24" spans="1:11" ht="30" customHeight="1" x14ac:dyDescent="0.3">
      <c r="A24" s="108">
        <v>43465</v>
      </c>
      <c r="B24" s="20" t="s">
        <v>135</v>
      </c>
      <c r="C24" s="97">
        <v>2.2000000000000002</v>
      </c>
      <c r="D24" s="98">
        <v>12.1</v>
      </c>
      <c r="E24" s="86">
        <v>5.6</v>
      </c>
      <c r="F24" s="34">
        <v>6.5</v>
      </c>
      <c r="G24" s="98">
        <v>4.8</v>
      </c>
      <c r="H24" s="17">
        <v>1.3</v>
      </c>
      <c r="I24" s="86">
        <v>2.2000000000000002</v>
      </c>
      <c r="J24" s="34">
        <v>1.3</v>
      </c>
      <c r="K24" s="97">
        <v>81</v>
      </c>
    </row>
    <row r="25" spans="1:11" s="15" customFormat="1" ht="30" customHeight="1" x14ac:dyDescent="0.3">
      <c r="A25" s="109">
        <v>43465</v>
      </c>
      <c r="B25" s="112" t="s">
        <v>136</v>
      </c>
      <c r="C25" s="113">
        <v>0.8</v>
      </c>
      <c r="D25" s="114">
        <v>36</v>
      </c>
      <c r="E25" s="86">
        <v>31.6</v>
      </c>
      <c r="F25" s="34">
        <v>4.4000000000000004</v>
      </c>
      <c r="G25" s="114">
        <v>5.9</v>
      </c>
      <c r="H25" s="17">
        <v>3.9</v>
      </c>
      <c r="I25" s="86">
        <v>1.5</v>
      </c>
      <c r="J25" s="34">
        <v>0.5</v>
      </c>
      <c r="K25" s="113">
        <v>57.3</v>
      </c>
    </row>
    <row r="26" spans="1:11" ht="30" customHeight="1" x14ac:dyDescent="0.3">
      <c r="A26" s="108">
        <v>43830</v>
      </c>
      <c r="B26" s="20" t="s">
        <v>135</v>
      </c>
      <c r="C26" s="97">
        <v>2.2000000000000002</v>
      </c>
      <c r="D26" s="98">
        <v>11</v>
      </c>
      <c r="E26" s="86">
        <v>4.8</v>
      </c>
      <c r="F26" s="34">
        <v>6.1</v>
      </c>
      <c r="G26" s="98">
        <v>2.6</v>
      </c>
      <c r="H26" s="17">
        <v>0.9</v>
      </c>
      <c r="I26" s="86">
        <v>0.9</v>
      </c>
      <c r="J26" s="34">
        <v>0.9</v>
      </c>
      <c r="K26" s="97">
        <v>84.2</v>
      </c>
    </row>
    <row r="27" spans="1:11" s="15" customFormat="1" ht="30" customHeight="1" x14ac:dyDescent="0.3">
      <c r="A27" s="109">
        <v>43830</v>
      </c>
      <c r="B27" s="112" t="s">
        <v>136</v>
      </c>
      <c r="C27" s="113">
        <v>0.7</v>
      </c>
      <c r="D27" s="114">
        <v>28.5</v>
      </c>
      <c r="E27" s="86">
        <v>25.4</v>
      </c>
      <c r="F27" s="34">
        <v>3.1</v>
      </c>
      <c r="G27" s="114">
        <v>5.8</v>
      </c>
      <c r="H27" s="17">
        <v>3.9</v>
      </c>
      <c r="I27" s="86">
        <v>1.4</v>
      </c>
      <c r="J27" s="34">
        <v>0.6</v>
      </c>
      <c r="K27" s="113">
        <v>64.900000000000006</v>
      </c>
    </row>
    <row r="28" spans="1:11" ht="30" customHeight="1" x14ac:dyDescent="0.3">
      <c r="A28" s="108">
        <v>44196</v>
      </c>
      <c r="B28" s="20" t="s">
        <v>135</v>
      </c>
      <c r="C28" s="97">
        <v>2.7</v>
      </c>
      <c r="D28" s="98">
        <v>10.7</v>
      </c>
      <c r="E28" s="86">
        <v>4.9000000000000004</v>
      </c>
      <c r="F28" s="34">
        <v>5.8</v>
      </c>
      <c r="G28" s="98">
        <v>2.7</v>
      </c>
      <c r="H28" s="17">
        <v>0.9</v>
      </c>
      <c r="I28" s="86">
        <v>0.9</v>
      </c>
      <c r="J28" s="34">
        <v>0.9</v>
      </c>
      <c r="K28" s="97">
        <v>84</v>
      </c>
    </row>
    <row r="29" spans="1:11" s="15" customFormat="1" ht="30" customHeight="1" x14ac:dyDescent="0.3">
      <c r="A29" s="109">
        <v>44196</v>
      </c>
      <c r="B29" s="112" t="s">
        <v>136</v>
      </c>
      <c r="C29" s="116">
        <v>0.9</v>
      </c>
      <c r="D29" s="117">
        <v>21.5</v>
      </c>
      <c r="E29" s="86">
        <v>19.899999999999999</v>
      </c>
      <c r="F29" s="101">
        <v>1.6</v>
      </c>
      <c r="G29" s="117">
        <v>4.7</v>
      </c>
      <c r="H29" s="86">
        <v>3.1</v>
      </c>
      <c r="I29" s="86">
        <v>1.3</v>
      </c>
      <c r="J29" s="101">
        <v>0.4</v>
      </c>
      <c r="K29" s="116">
        <v>72.8</v>
      </c>
    </row>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sheetData>
  <autoFilter ref="A5:B5" xr:uid="{00000000-0009-0000-0000-00000B000000}"/>
  <mergeCells count="4">
    <mergeCell ref="D4:F4"/>
    <mergeCell ref="G4:J4"/>
    <mergeCell ref="B4:B5"/>
    <mergeCell ref="A4:A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5F4"/>
  </sheetPr>
  <dimension ref="A1:J17"/>
  <sheetViews>
    <sheetView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10" width="15.33203125" style="21" customWidth="1"/>
    <col min="11" max="16384" width="9.21875" style="21"/>
  </cols>
  <sheetData>
    <row r="1" spans="1:10" ht="18" customHeight="1" x14ac:dyDescent="0.3">
      <c r="A1" s="16" t="s">
        <v>62</v>
      </c>
      <c r="B1" s="11" t="s">
        <v>63</v>
      </c>
    </row>
    <row r="2" spans="1:10" ht="18" customHeight="1" x14ac:dyDescent="0.3">
      <c r="B2" s="129" t="s">
        <v>91</v>
      </c>
    </row>
    <row r="3" spans="1:10" ht="18" customHeight="1" x14ac:dyDescent="0.3">
      <c r="A3" s="1"/>
    </row>
    <row r="4" spans="1:10" ht="29.55" customHeight="1" x14ac:dyDescent="0.3">
      <c r="A4" s="601"/>
      <c r="B4" s="586" t="s">
        <v>64</v>
      </c>
      <c r="C4" s="586"/>
      <c r="D4" s="587"/>
      <c r="E4" s="588" t="s">
        <v>65</v>
      </c>
      <c r="F4" s="586"/>
      <c r="G4" s="587"/>
      <c r="H4" s="588" t="s">
        <v>4</v>
      </c>
      <c r="I4" s="586"/>
      <c r="J4" s="587"/>
    </row>
    <row r="5" spans="1:10" ht="29.55" customHeight="1" x14ac:dyDescent="0.3">
      <c r="A5" s="601"/>
      <c r="B5" s="2" t="s">
        <v>6</v>
      </c>
      <c r="C5" s="2" t="s">
        <v>7</v>
      </c>
      <c r="D5" s="27" t="s">
        <v>8</v>
      </c>
      <c r="E5" s="26" t="s">
        <v>6</v>
      </c>
      <c r="F5" s="2" t="s">
        <v>7</v>
      </c>
      <c r="G5" s="27" t="s">
        <v>8</v>
      </c>
      <c r="H5" s="26" t="s">
        <v>6</v>
      </c>
      <c r="I5" s="2" t="s">
        <v>7</v>
      </c>
      <c r="J5" s="27" t="s">
        <v>8</v>
      </c>
    </row>
    <row r="6" spans="1:10" ht="25.35" customHeight="1" x14ac:dyDescent="0.3">
      <c r="A6" s="134">
        <v>36160</v>
      </c>
      <c r="B6" s="2">
        <v>3.3</v>
      </c>
      <c r="C6" s="13">
        <v>2</v>
      </c>
      <c r="D6" s="33">
        <v>6</v>
      </c>
      <c r="E6" s="26">
        <v>3.5</v>
      </c>
      <c r="F6" s="13">
        <v>1</v>
      </c>
      <c r="G6" s="27">
        <v>24.7</v>
      </c>
      <c r="H6" s="26">
        <v>24.2</v>
      </c>
      <c r="I6" s="2">
        <v>0</v>
      </c>
      <c r="J6" s="27">
        <v>70.8</v>
      </c>
    </row>
    <row r="7" spans="1:10" ht="25.35" customHeight="1" x14ac:dyDescent="0.3">
      <c r="A7" s="134">
        <v>40543</v>
      </c>
      <c r="B7" s="2">
        <v>2.9</v>
      </c>
      <c r="C7" s="13">
        <v>2</v>
      </c>
      <c r="D7" s="33">
        <v>5</v>
      </c>
      <c r="E7" s="26">
        <v>1.9</v>
      </c>
      <c r="F7" s="13">
        <v>1</v>
      </c>
      <c r="G7" s="27">
        <v>6.5</v>
      </c>
      <c r="H7" s="26">
        <v>16.8</v>
      </c>
      <c r="I7" s="2">
        <v>0</v>
      </c>
      <c r="J7" s="27">
        <v>65.7</v>
      </c>
    </row>
    <row r="8" spans="1:10" ht="25.35" customHeight="1" x14ac:dyDescent="0.3">
      <c r="A8" s="134">
        <v>40908</v>
      </c>
      <c r="B8" s="2">
        <v>3.1</v>
      </c>
      <c r="C8" s="13">
        <v>2</v>
      </c>
      <c r="D8" s="33">
        <v>5</v>
      </c>
      <c r="E8" s="26">
        <v>2.2000000000000002</v>
      </c>
      <c r="F8" s="13">
        <v>1</v>
      </c>
      <c r="G8" s="27">
        <v>11.6</v>
      </c>
      <c r="H8" s="26">
        <v>17.100000000000001</v>
      </c>
      <c r="I8" s="2">
        <v>0</v>
      </c>
      <c r="J8" s="27">
        <v>65.7</v>
      </c>
    </row>
    <row r="9" spans="1:10" ht="25.35" customHeight="1" x14ac:dyDescent="0.3">
      <c r="A9" s="134">
        <v>41274</v>
      </c>
      <c r="B9" s="12">
        <v>3.1</v>
      </c>
      <c r="C9" s="13">
        <v>2</v>
      </c>
      <c r="D9" s="33">
        <v>5</v>
      </c>
      <c r="E9" s="26">
        <v>2.2999999999999998</v>
      </c>
      <c r="F9" s="13">
        <v>1</v>
      </c>
      <c r="G9" s="27">
        <v>13</v>
      </c>
      <c r="H9" s="26">
        <v>17.899999999999999</v>
      </c>
      <c r="I9" s="2">
        <v>0</v>
      </c>
      <c r="J9" s="27">
        <v>65.7</v>
      </c>
    </row>
    <row r="10" spans="1:10" ht="25.35" customHeight="1" x14ac:dyDescent="0.3">
      <c r="A10" s="134">
        <v>41639</v>
      </c>
      <c r="B10" s="2">
        <v>3.1</v>
      </c>
      <c r="C10" s="13">
        <v>2</v>
      </c>
      <c r="D10" s="33">
        <v>5</v>
      </c>
      <c r="E10" s="26">
        <v>2.2999999999999998</v>
      </c>
      <c r="F10" s="13">
        <v>1</v>
      </c>
      <c r="G10" s="27">
        <v>15.1</v>
      </c>
      <c r="H10" s="26">
        <v>16.899999999999999</v>
      </c>
      <c r="I10" s="2">
        <v>0</v>
      </c>
      <c r="J10" s="27">
        <v>65.7</v>
      </c>
    </row>
    <row r="11" spans="1:10" ht="25.35" customHeight="1" x14ac:dyDescent="0.3">
      <c r="A11" s="134">
        <v>42004</v>
      </c>
      <c r="B11" s="2">
        <v>2.9</v>
      </c>
      <c r="C11" s="13">
        <v>2</v>
      </c>
      <c r="D11" s="33">
        <v>5</v>
      </c>
      <c r="E11" s="26">
        <v>1.8</v>
      </c>
      <c r="F11" s="13">
        <v>1</v>
      </c>
      <c r="G11" s="27">
        <v>6.8</v>
      </c>
      <c r="H11" s="26">
        <v>15.9</v>
      </c>
      <c r="I11" s="2">
        <v>0</v>
      </c>
      <c r="J11" s="27">
        <v>66.3</v>
      </c>
    </row>
    <row r="12" spans="1:10" ht="25.35" customHeight="1" x14ac:dyDescent="0.3">
      <c r="A12" s="134">
        <v>42369</v>
      </c>
      <c r="B12" s="2">
        <v>2.8</v>
      </c>
      <c r="C12" s="13">
        <v>2</v>
      </c>
      <c r="D12" s="33">
        <v>5</v>
      </c>
      <c r="E12" s="26">
        <v>1.6</v>
      </c>
      <c r="F12" s="13">
        <v>1</v>
      </c>
      <c r="G12" s="27">
        <v>4.2</v>
      </c>
      <c r="H12" s="26">
        <v>12.8</v>
      </c>
      <c r="I12" s="2">
        <v>0</v>
      </c>
      <c r="J12" s="27">
        <v>51.5</v>
      </c>
    </row>
    <row r="13" spans="1:10" ht="25.35" customHeight="1" x14ac:dyDescent="0.3">
      <c r="A13" s="134">
        <v>42735</v>
      </c>
      <c r="B13" s="2">
        <v>2.8</v>
      </c>
      <c r="C13" s="13">
        <v>2</v>
      </c>
      <c r="D13" s="33">
        <v>5</v>
      </c>
      <c r="E13" s="26">
        <v>1.7</v>
      </c>
      <c r="F13" s="13">
        <v>1</v>
      </c>
      <c r="G13" s="27">
        <v>5.8</v>
      </c>
      <c r="H13" s="26">
        <v>13.6</v>
      </c>
      <c r="I13" s="2">
        <v>0</v>
      </c>
      <c r="J13" s="27">
        <v>49.7</v>
      </c>
    </row>
    <row r="14" spans="1:10" ht="25.35" customHeight="1" x14ac:dyDescent="0.3">
      <c r="A14" s="134">
        <v>43100</v>
      </c>
      <c r="B14" s="2">
        <v>2.9</v>
      </c>
      <c r="C14" s="13">
        <v>2</v>
      </c>
      <c r="D14" s="33">
        <v>5</v>
      </c>
      <c r="E14" s="26">
        <v>1.6</v>
      </c>
      <c r="F14" s="13">
        <v>1</v>
      </c>
      <c r="G14" s="27">
        <v>5.8</v>
      </c>
      <c r="H14" s="26">
        <v>12.3</v>
      </c>
      <c r="I14" s="2">
        <v>0</v>
      </c>
      <c r="J14" s="27">
        <v>56.7</v>
      </c>
    </row>
    <row r="15" spans="1:10" ht="25.35" customHeight="1" x14ac:dyDescent="0.3">
      <c r="A15" s="134">
        <v>43465</v>
      </c>
      <c r="B15" s="2">
        <v>2.7</v>
      </c>
      <c r="C15" s="13">
        <v>2</v>
      </c>
      <c r="D15" s="33">
        <v>5</v>
      </c>
      <c r="E15" s="26">
        <v>1.6</v>
      </c>
      <c r="F15" s="13">
        <v>1</v>
      </c>
      <c r="G15" s="27">
        <v>4.5</v>
      </c>
      <c r="H15" s="26">
        <v>12.7</v>
      </c>
      <c r="I15" s="2">
        <v>0</v>
      </c>
      <c r="J15" s="27">
        <v>61.7</v>
      </c>
    </row>
    <row r="16" spans="1:10" ht="25.35" customHeight="1" x14ac:dyDescent="0.3">
      <c r="A16" s="134">
        <v>43830</v>
      </c>
      <c r="B16" s="2">
        <v>2.5</v>
      </c>
      <c r="C16" s="13">
        <v>2</v>
      </c>
      <c r="D16" s="33">
        <v>4</v>
      </c>
      <c r="E16" s="26">
        <v>1.6</v>
      </c>
      <c r="F16" s="13">
        <v>1</v>
      </c>
      <c r="G16" s="27">
        <v>4.5</v>
      </c>
      <c r="H16" s="26">
        <v>12.9</v>
      </c>
      <c r="I16" s="2">
        <v>0</v>
      </c>
      <c r="J16" s="27">
        <v>61.7</v>
      </c>
    </row>
    <row r="17" spans="1:10" ht="25.35" customHeight="1" x14ac:dyDescent="0.3">
      <c r="A17" s="134">
        <v>44196</v>
      </c>
      <c r="B17" s="2">
        <v>2.4</v>
      </c>
      <c r="C17" s="13">
        <v>2</v>
      </c>
      <c r="D17" s="33">
        <v>3</v>
      </c>
      <c r="E17" s="26">
        <v>1.5</v>
      </c>
      <c r="F17" s="13">
        <v>1</v>
      </c>
      <c r="G17" s="27">
        <v>4.5</v>
      </c>
      <c r="H17" s="26">
        <v>10.8</v>
      </c>
      <c r="I17" s="2">
        <v>0</v>
      </c>
      <c r="J17" s="27">
        <v>65.7</v>
      </c>
    </row>
  </sheetData>
  <autoFilter ref="A5" xr:uid="{00000000-0009-0000-0000-00000C000000}"/>
  <mergeCells count="4">
    <mergeCell ref="A4:A5"/>
    <mergeCell ref="B4:D4"/>
    <mergeCell ref="E4:G4"/>
    <mergeCell ref="H4:J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5F5F4"/>
  </sheetPr>
  <dimension ref="A1:J18"/>
  <sheetViews>
    <sheetView zoomScaleNormal="100"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29.55" customHeight="1" x14ac:dyDescent="0.3"/>
  <cols>
    <col min="1" max="1" width="11.21875" style="21" customWidth="1"/>
    <col min="2" max="7" width="19.109375" style="21" customWidth="1"/>
    <col min="8" max="10" width="19.109375" style="56" customWidth="1"/>
    <col min="11" max="16384" width="9.21875" style="21"/>
  </cols>
  <sheetData>
    <row r="1" spans="1:10" ht="18" customHeight="1" x14ac:dyDescent="0.3">
      <c r="A1" s="11" t="s">
        <v>66</v>
      </c>
      <c r="B1" s="11" t="s">
        <v>67</v>
      </c>
    </row>
    <row r="2" spans="1:10" ht="18" customHeight="1" x14ac:dyDescent="0.3">
      <c r="B2" s="129" t="s">
        <v>68</v>
      </c>
    </row>
    <row r="3" spans="1:10" ht="18" customHeight="1" x14ac:dyDescent="0.3">
      <c r="A3" s="1"/>
    </row>
    <row r="4" spans="1:10" s="6" customFormat="1" ht="26.55" customHeight="1" x14ac:dyDescent="0.3">
      <c r="A4" s="601"/>
      <c r="B4" s="586" t="s">
        <v>69</v>
      </c>
      <c r="C4" s="586"/>
      <c r="D4" s="587"/>
      <c r="E4" s="588" t="s">
        <v>70</v>
      </c>
      <c r="F4" s="586"/>
      <c r="G4" s="587"/>
      <c r="H4" s="603" t="s">
        <v>71</v>
      </c>
      <c r="I4" s="604"/>
      <c r="J4" s="605"/>
    </row>
    <row r="5" spans="1:10" s="6" customFormat="1" ht="26.55" customHeight="1" thickBot="1" x14ac:dyDescent="0.35">
      <c r="A5" s="602"/>
      <c r="B5" s="23" t="s">
        <v>9</v>
      </c>
      <c r="C5" s="23" t="s">
        <v>132</v>
      </c>
      <c r="D5" s="24" t="s">
        <v>10</v>
      </c>
      <c r="E5" s="25" t="s">
        <v>9</v>
      </c>
      <c r="F5" s="23" t="s">
        <v>132</v>
      </c>
      <c r="G5" s="24" t="s">
        <v>10</v>
      </c>
      <c r="H5" s="89" t="s">
        <v>9</v>
      </c>
      <c r="I5" s="84" t="s">
        <v>132</v>
      </c>
      <c r="J5" s="85" t="s">
        <v>10</v>
      </c>
    </row>
    <row r="6" spans="1:10" ht="29.55" customHeight="1" x14ac:dyDescent="0.3">
      <c r="A6" s="134">
        <v>33969</v>
      </c>
      <c r="B6" s="2">
        <v>104</v>
      </c>
      <c r="C6" s="13">
        <v>36.9</v>
      </c>
      <c r="D6" s="33">
        <v>10.8</v>
      </c>
      <c r="E6" s="26">
        <v>25</v>
      </c>
      <c r="F6" s="13">
        <v>8.9</v>
      </c>
      <c r="G6" s="33">
        <v>3.2</v>
      </c>
      <c r="H6" s="65">
        <v>120</v>
      </c>
      <c r="I6" s="94">
        <v>42.6</v>
      </c>
      <c r="J6" s="57">
        <v>14</v>
      </c>
    </row>
    <row r="7" spans="1:10" ht="29.55" customHeight="1" x14ac:dyDescent="0.3">
      <c r="A7" s="134">
        <v>36160</v>
      </c>
      <c r="B7" s="2">
        <v>69</v>
      </c>
      <c r="C7" s="13">
        <v>31.9</v>
      </c>
      <c r="D7" s="33">
        <v>8.1999999999999993</v>
      </c>
      <c r="E7" s="32">
        <v>10</v>
      </c>
      <c r="F7" s="13">
        <v>4.5999999999999996</v>
      </c>
      <c r="G7" s="33">
        <v>1.1000000000000001</v>
      </c>
      <c r="H7" s="63">
        <v>70</v>
      </c>
      <c r="I7" s="94">
        <v>32.4</v>
      </c>
      <c r="J7" s="57">
        <v>9.4</v>
      </c>
    </row>
    <row r="8" spans="1:10" ht="29.55" customHeight="1" x14ac:dyDescent="0.3">
      <c r="A8" s="134">
        <v>40543</v>
      </c>
      <c r="B8" s="2">
        <v>36</v>
      </c>
      <c r="C8" s="13">
        <v>13.3</v>
      </c>
      <c r="D8" s="33">
        <v>5.3</v>
      </c>
      <c r="E8" s="32">
        <v>5</v>
      </c>
      <c r="F8" s="13">
        <v>1.8</v>
      </c>
      <c r="G8" s="33">
        <v>1.7</v>
      </c>
      <c r="H8" s="63">
        <v>37</v>
      </c>
      <c r="I8" s="94">
        <v>13.7</v>
      </c>
      <c r="J8" s="57">
        <v>7</v>
      </c>
    </row>
    <row r="9" spans="1:10" ht="29.55" customHeight="1" x14ac:dyDescent="0.3">
      <c r="A9" s="134">
        <v>40908</v>
      </c>
      <c r="B9" s="12">
        <v>36</v>
      </c>
      <c r="C9" s="13">
        <v>13.8</v>
      </c>
      <c r="D9" s="33">
        <v>5.5</v>
      </c>
      <c r="E9" s="32">
        <v>6</v>
      </c>
      <c r="F9" s="13">
        <v>2.2999999999999998</v>
      </c>
      <c r="G9" s="33">
        <v>1.5</v>
      </c>
      <c r="H9" s="63">
        <v>37</v>
      </c>
      <c r="I9" s="94">
        <v>14.2</v>
      </c>
      <c r="J9" s="57">
        <v>7</v>
      </c>
    </row>
    <row r="10" spans="1:10" ht="29.55" customHeight="1" x14ac:dyDescent="0.3">
      <c r="A10" s="134">
        <v>41274</v>
      </c>
      <c r="B10" s="2">
        <v>31</v>
      </c>
      <c r="C10" s="13">
        <v>12.3</v>
      </c>
      <c r="D10" s="33">
        <v>4.7</v>
      </c>
      <c r="E10" s="32">
        <v>3</v>
      </c>
      <c r="F10" s="13">
        <v>1.2</v>
      </c>
      <c r="G10" s="33">
        <v>0.2</v>
      </c>
      <c r="H10" s="63">
        <v>32</v>
      </c>
      <c r="I10" s="94">
        <v>12.6</v>
      </c>
      <c r="J10" s="57">
        <v>4.9000000000000004</v>
      </c>
    </row>
    <row r="11" spans="1:10" ht="29.55" customHeight="1" x14ac:dyDescent="0.3">
      <c r="A11" s="134">
        <v>41639</v>
      </c>
      <c r="B11" s="2">
        <v>27</v>
      </c>
      <c r="C11" s="13">
        <v>11.1</v>
      </c>
      <c r="D11" s="33">
        <v>4.9000000000000004</v>
      </c>
      <c r="E11" s="32">
        <v>1</v>
      </c>
      <c r="F11" s="13">
        <v>0.4</v>
      </c>
      <c r="G11" s="33">
        <v>0.2</v>
      </c>
      <c r="H11" s="63">
        <v>28</v>
      </c>
      <c r="I11" s="94">
        <v>11.5</v>
      </c>
      <c r="J11" s="57">
        <v>5.0999999999999996</v>
      </c>
    </row>
    <row r="12" spans="1:10" ht="29.55" customHeight="1" x14ac:dyDescent="0.3">
      <c r="A12" s="134">
        <v>42004</v>
      </c>
      <c r="B12" s="2">
        <v>22</v>
      </c>
      <c r="C12" s="13">
        <v>9.1999999999999993</v>
      </c>
      <c r="D12" s="33">
        <v>3.6</v>
      </c>
      <c r="E12" s="32">
        <v>1</v>
      </c>
      <c r="F12" s="13">
        <v>0.4</v>
      </c>
      <c r="G12" s="33">
        <v>0.1</v>
      </c>
      <c r="H12" s="63">
        <v>23</v>
      </c>
      <c r="I12" s="94">
        <v>9.6999999999999993</v>
      </c>
      <c r="J12" s="57">
        <v>3.8</v>
      </c>
    </row>
    <row r="13" spans="1:10" ht="29.55" customHeight="1" x14ac:dyDescent="0.3">
      <c r="A13" s="134">
        <v>42369</v>
      </c>
      <c r="B13" s="2">
        <v>19</v>
      </c>
      <c r="C13" s="13">
        <v>8.1</v>
      </c>
      <c r="D13" s="33">
        <v>3.6</v>
      </c>
      <c r="E13" s="45" t="s">
        <v>34</v>
      </c>
      <c r="F13" s="102" t="s">
        <v>34</v>
      </c>
      <c r="G13" s="103" t="s">
        <v>34</v>
      </c>
      <c r="H13" s="63">
        <v>19</v>
      </c>
      <c r="I13" s="94">
        <v>8.1</v>
      </c>
      <c r="J13" s="57">
        <v>3.6</v>
      </c>
    </row>
    <row r="14" spans="1:10" ht="29.55" customHeight="1" x14ac:dyDescent="0.3">
      <c r="A14" s="134">
        <v>42735</v>
      </c>
      <c r="B14" s="2">
        <v>18</v>
      </c>
      <c r="C14" s="13">
        <v>7.8</v>
      </c>
      <c r="D14" s="33">
        <v>5</v>
      </c>
      <c r="E14" s="45" t="s">
        <v>34</v>
      </c>
      <c r="F14" s="102" t="s">
        <v>34</v>
      </c>
      <c r="G14" s="103" t="s">
        <v>34</v>
      </c>
      <c r="H14" s="63">
        <v>18</v>
      </c>
      <c r="I14" s="94">
        <v>7.8</v>
      </c>
      <c r="J14" s="57">
        <v>5</v>
      </c>
    </row>
    <row r="15" spans="1:10" ht="29.55" customHeight="1" x14ac:dyDescent="0.3">
      <c r="A15" s="134">
        <v>43100</v>
      </c>
      <c r="B15" s="2">
        <v>17</v>
      </c>
      <c r="C15" s="13">
        <v>7.4</v>
      </c>
      <c r="D15" s="33">
        <v>3.8</v>
      </c>
      <c r="E15" s="45" t="s">
        <v>34</v>
      </c>
      <c r="F15" s="102" t="s">
        <v>34</v>
      </c>
      <c r="G15" s="103" t="s">
        <v>34</v>
      </c>
      <c r="H15" s="63">
        <v>17</v>
      </c>
      <c r="I15" s="94">
        <v>7.4</v>
      </c>
      <c r="J15" s="57">
        <v>3.8</v>
      </c>
    </row>
    <row r="16" spans="1:10" ht="29.55" customHeight="1" x14ac:dyDescent="0.3">
      <c r="A16" s="134">
        <v>43465</v>
      </c>
      <c r="B16" s="2">
        <v>14</v>
      </c>
      <c r="C16" s="13">
        <v>6.1</v>
      </c>
      <c r="D16" s="33">
        <v>3.2</v>
      </c>
      <c r="E16" s="45" t="s">
        <v>34</v>
      </c>
      <c r="F16" s="102" t="s">
        <v>34</v>
      </c>
      <c r="G16" s="103" t="s">
        <v>34</v>
      </c>
      <c r="H16" s="63">
        <v>14</v>
      </c>
      <c r="I16" s="94">
        <v>6.1</v>
      </c>
      <c r="J16" s="57">
        <v>3.2</v>
      </c>
    </row>
    <row r="17" spans="1:10" ht="29.55" customHeight="1" x14ac:dyDescent="0.3">
      <c r="A17" s="134">
        <v>43830</v>
      </c>
      <c r="B17" s="2">
        <v>12</v>
      </c>
      <c r="C17" s="13">
        <v>5.3</v>
      </c>
      <c r="D17" s="33">
        <v>0.7</v>
      </c>
      <c r="E17" s="45" t="s">
        <v>34</v>
      </c>
      <c r="F17" s="102" t="s">
        <v>34</v>
      </c>
      <c r="G17" s="103" t="s">
        <v>34</v>
      </c>
      <c r="H17" s="63">
        <v>12</v>
      </c>
      <c r="I17" s="94">
        <v>5.3</v>
      </c>
      <c r="J17" s="57">
        <v>0.7</v>
      </c>
    </row>
    <row r="18" spans="1:10" ht="29.55" customHeight="1" x14ac:dyDescent="0.3">
      <c r="A18" s="134">
        <v>44196</v>
      </c>
      <c r="B18" s="12">
        <v>11</v>
      </c>
      <c r="C18" s="14">
        <v>4.9000000000000004</v>
      </c>
      <c r="D18" s="38">
        <v>4.8</v>
      </c>
      <c r="E18" s="45" t="s">
        <v>34</v>
      </c>
      <c r="F18" s="102" t="s">
        <v>34</v>
      </c>
      <c r="G18" s="103" t="s">
        <v>34</v>
      </c>
      <c r="H18" s="63">
        <v>11</v>
      </c>
      <c r="I18" s="67">
        <v>4.9000000000000004</v>
      </c>
      <c r="J18" s="58">
        <v>4.8</v>
      </c>
    </row>
  </sheetData>
  <autoFilter ref="A5" xr:uid="{00000000-0009-0000-0000-00000D000000}"/>
  <mergeCells count="4">
    <mergeCell ref="A4:A5"/>
    <mergeCell ref="B4:D4"/>
    <mergeCell ref="E4:G4"/>
    <mergeCell ref="H4:J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5F5F4"/>
  </sheetPr>
  <dimension ref="A1:H61"/>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2" width="14" style="21" customWidth="1"/>
    <col min="3" max="4" width="20.44140625" style="21" customWidth="1"/>
    <col min="5" max="5" width="24.88671875" style="21" customWidth="1"/>
    <col min="6" max="8" width="23.109375" style="21" customWidth="1"/>
    <col min="9" max="16384" width="9.21875" style="21"/>
  </cols>
  <sheetData>
    <row r="1" spans="1:8" ht="18" customHeight="1" x14ac:dyDescent="0.3">
      <c r="A1" s="16" t="s">
        <v>72</v>
      </c>
      <c r="B1" s="11" t="s">
        <v>73</v>
      </c>
    </row>
    <row r="2" spans="1:8" ht="18" customHeight="1" x14ac:dyDescent="0.3">
      <c r="A2" s="11"/>
      <c r="B2" s="129" t="s">
        <v>74</v>
      </c>
    </row>
    <row r="3" spans="1:8" ht="18" customHeight="1" x14ac:dyDescent="0.3">
      <c r="A3" s="11"/>
    </row>
    <row r="4" spans="1:8" ht="57" customHeight="1" x14ac:dyDescent="0.3">
      <c r="A4" s="596"/>
      <c r="B4" s="596"/>
      <c r="C4" s="586" t="s">
        <v>92</v>
      </c>
      <c r="D4" s="586"/>
      <c r="E4" s="587"/>
      <c r="F4" s="586" t="s">
        <v>75</v>
      </c>
      <c r="G4" s="586" t="s">
        <v>76</v>
      </c>
      <c r="H4" s="586" t="s">
        <v>77</v>
      </c>
    </row>
    <row r="5" spans="1:8" ht="30" customHeight="1" thickBot="1" x14ac:dyDescent="0.35">
      <c r="A5" s="595"/>
      <c r="B5" s="595"/>
      <c r="C5" s="23" t="s">
        <v>60</v>
      </c>
      <c r="D5" s="23" t="s">
        <v>124</v>
      </c>
      <c r="E5" s="24" t="s">
        <v>101</v>
      </c>
      <c r="F5" s="606"/>
      <c r="G5" s="606"/>
      <c r="H5" s="606"/>
    </row>
    <row r="6" spans="1:8" ht="30" customHeight="1" x14ac:dyDescent="0.3">
      <c r="A6" s="108">
        <v>41274</v>
      </c>
      <c r="B6" s="18" t="s">
        <v>96</v>
      </c>
      <c r="C6" s="12">
        <v>13</v>
      </c>
      <c r="D6" s="14">
        <v>24.1</v>
      </c>
      <c r="E6" s="38">
        <v>48.4</v>
      </c>
      <c r="F6" s="14">
        <v>34.1</v>
      </c>
      <c r="G6" s="14">
        <v>50.7</v>
      </c>
      <c r="H6" s="14">
        <v>16.600000000000001</v>
      </c>
    </row>
    <row r="7" spans="1:8" ht="30" customHeight="1" x14ac:dyDescent="0.3">
      <c r="A7" s="108">
        <v>41274</v>
      </c>
      <c r="B7" s="18" t="s">
        <v>97</v>
      </c>
      <c r="C7" s="12">
        <v>30</v>
      </c>
      <c r="D7" s="14">
        <v>21.1</v>
      </c>
      <c r="E7" s="38">
        <v>26.4</v>
      </c>
      <c r="F7" s="14">
        <v>33.4</v>
      </c>
      <c r="G7" s="14">
        <v>51.5</v>
      </c>
      <c r="H7" s="14">
        <v>18</v>
      </c>
    </row>
    <row r="8" spans="1:8" ht="30" customHeight="1" x14ac:dyDescent="0.3">
      <c r="A8" s="108">
        <v>41274</v>
      </c>
      <c r="B8" s="18" t="s">
        <v>102</v>
      </c>
      <c r="C8" s="12">
        <v>12</v>
      </c>
      <c r="D8" s="14">
        <v>21.8</v>
      </c>
      <c r="E8" s="38">
        <v>35.799999999999997</v>
      </c>
      <c r="F8" s="14">
        <v>27.8</v>
      </c>
      <c r="G8" s="14">
        <v>52.7</v>
      </c>
      <c r="H8" s="14">
        <v>24.9</v>
      </c>
    </row>
    <row r="9" spans="1:8" s="56" customFormat="1" ht="30" customHeight="1" x14ac:dyDescent="0.3">
      <c r="A9" s="109">
        <v>41274</v>
      </c>
      <c r="B9" s="10" t="s">
        <v>105</v>
      </c>
      <c r="C9" s="5">
        <v>55</v>
      </c>
      <c r="D9" s="94">
        <v>21.9</v>
      </c>
      <c r="E9" s="57">
        <v>34.700000000000003</v>
      </c>
      <c r="F9" s="94">
        <v>33.4</v>
      </c>
      <c r="G9" s="94">
        <v>51.6</v>
      </c>
      <c r="H9" s="94">
        <v>19.2</v>
      </c>
    </row>
    <row r="10" spans="1:8" ht="30" customHeight="1" x14ac:dyDescent="0.3">
      <c r="A10" s="108">
        <v>41639</v>
      </c>
      <c r="B10" s="18" t="s">
        <v>96</v>
      </c>
      <c r="C10" s="12">
        <v>13</v>
      </c>
      <c r="D10" s="14">
        <v>24.5</v>
      </c>
      <c r="E10" s="38">
        <v>50.1</v>
      </c>
      <c r="F10" s="14">
        <v>32.700000000000003</v>
      </c>
      <c r="G10" s="14">
        <v>47.9</v>
      </c>
      <c r="H10" s="14">
        <v>15.1</v>
      </c>
    </row>
    <row r="11" spans="1:8" ht="30" customHeight="1" x14ac:dyDescent="0.3">
      <c r="A11" s="108">
        <v>41639</v>
      </c>
      <c r="B11" s="18" t="s">
        <v>97</v>
      </c>
      <c r="C11" s="12">
        <v>26</v>
      </c>
      <c r="D11" s="14">
        <v>19.100000000000001</v>
      </c>
      <c r="E11" s="38">
        <v>19.600000000000001</v>
      </c>
      <c r="F11" s="14">
        <v>36.299999999999997</v>
      </c>
      <c r="G11" s="14">
        <v>53.9</v>
      </c>
      <c r="H11" s="14">
        <v>17.600000000000001</v>
      </c>
    </row>
    <row r="12" spans="1:8" ht="30" customHeight="1" x14ac:dyDescent="0.3">
      <c r="A12" s="108">
        <v>41639</v>
      </c>
      <c r="B12" s="18" t="s">
        <v>102</v>
      </c>
      <c r="C12" s="12">
        <v>11</v>
      </c>
      <c r="D12" s="14">
        <v>20</v>
      </c>
      <c r="E12" s="38">
        <v>21.2</v>
      </c>
      <c r="F12" s="14">
        <v>22.7</v>
      </c>
      <c r="G12" s="14">
        <v>48.1</v>
      </c>
      <c r="H12" s="14">
        <v>25.4</v>
      </c>
    </row>
    <row r="13" spans="1:8" s="56" customFormat="1" ht="30" customHeight="1" x14ac:dyDescent="0.3">
      <c r="A13" s="109">
        <v>41639</v>
      </c>
      <c r="B13" s="10" t="s">
        <v>105</v>
      </c>
      <c r="C13" s="5">
        <v>50</v>
      </c>
      <c r="D13" s="94">
        <v>20.5</v>
      </c>
      <c r="E13" s="57">
        <v>30</v>
      </c>
      <c r="F13" s="94">
        <v>32.4</v>
      </c>
      <c r="G13" s="94">
        <v>51.1</v>
      </c>
      <c r="H13" s="94">
        <v>18.7</v>
      </c>
    </row>
    <row r="14" spans="1:8" ht="30" customHeight="1" x14ac:dyDescent="0.3">
      <c r="A14" s="108">
        <v>42004</v>
      </c>
      <c r="B14" s="18" t="s">
        <v>96</v>
      </c>
      <c r="C14" s="12">
        <v>12</v>
      </c>
      <c r="D14" s="14">
        <v>23.1</v>
      </c>
      <c r="E14" s="38">
        <v>52.3</v>
      </c>
      <c r="F14" s="14">
        <v>29.1</v>
      </c>
      <c r="G14" s="14">
        <v>45.3</v>
      </c>
      <c r="H14" s="14">
        <v>16.100000000000001</v>
      </c>
    </row>
    <row r="15" spans="1:8" ht="30" customHeight="1" x14ac:dyDescent="0.3">
      <c r="A15" s="108">
        <v>42004</v>
      </c>
      <c r="B15" s="18" t="s">
        <v>97</v>
      </c>
      <c r="C15" s="12">
        <v>24</v>
      </c>
      <c r="D15" s="14">
        <v>18.5</v>
      </c>
      <c r="E15" s="38">
        <v>14.3</v>
      </c>
      <c r="F15" s="14">
        <v>35.200000000000003</v>
      </c>
      <c r="G15" s="14">
        <v>53.3</v>
      </c>
      <c r="H15" s="14">
        <v>18</v>
      </c>
    </row>
    <row r="16" spans="1:8" ht="30" customHeight="1" x14ac:dyDescent="0.3">
      <c r="A16" s="108">
        <v>42004</v>
      </c>
      <c r="B16" s="18" t="s">
        <v>102</v>
      </c>
      <c r="C16" s="12">
        <v>9</v>
      </c>
      <c r="D16" s="14">
        <v>16.100000000000001</v>
      </c>
      <c r="E16" s="38">
        <v>20.6</v>
      </c>
      <c r="F16" s="14">
        <v>28.3</v>
      </c>
      <c r="G16" s="14">
        <v>54.6</v>
      </c>
      <c r="H16" s="14">
        <v>26.3</v>
      </c>
    </row>
    <row r="17" spans="1:8" s="56" customFormat="1" ht="30" customHeight="1" x14ac:dyDescent="0.3">
      <c r="A17" s="109">
        <v>42004</v>
      </c>
      <c r="B17" s="10" t="s">
        <v>105</v>
      </c>
      <c r="C17" s="5">
        <v>45</v>
      </c>
      <c r="D17" s="94">
        <v>18.899999999999999</v>
      </c>
      <c r="E17" s="57">
        <v>29.9</v>
      </c>
      <c r="F17" s="94">
        <v>32.200000000000003</v>
      </c>
      <c r="G17" s="94">
        <v>51.4</v>
      </c>
      <c r="H17" s="94">
        <v>19.2</v>
      </c>
    </row>
    <row r="18" spans="1:8" ht="30" customHeight="1" x14ac:dyDescent="0.3">
      <c r="A18" s="108">
        <v>42369</v>
      </c>
      <c r="B18" s="18" t="s">
        <v>96</v>
      </c>
      <c r="C18" s="12">
        <v>10</v>
      </c>
      <c r="D18" s="14">
        <v>18.5</v>
      </c>
      <c r="E18" s="38">
        <v>48</v>
      </c>
      <c r="F18" s="14">
        <v>34.700000000000003</v>
      </c>
      <c r="G18" s="14">
        <v>43.4</v>
      </c>
      <c r="H18" s="14">
        <v>8.6</v>
      </c>
    </row>
    <row r="19" spans="1:8" ht="30" customHeight="1" x14ac:dyDescent="0.3">
      <c r="A19" s="108">
        <v>42369</v>
      </c>
      <c r="B19" s="18" t="s">
        <v>97</v>
      </c>
      <c r="C19" s="12">
        <v>21</v>
      </c>
      <c r="D19" s="14">
        <v>16.399999999999999</v>
      </c>
      <c r="E19" s="38">
        <v>10.8</v>
      </c>
      <c r="F19" s="14">
        <v>36.5</v>
      </c>
      <c r="G19" s="14">
        <v>55.2</v>
      </c>
      <c r="H19" s="14">
        <v>18.600000000000001</v>
      </c>
    </row>
    <row r="20" spans="1:8" ht="30" customHeight="1" x14ac:dyDescent="0.3">
      <c r="A20" s="108">
        <v>42369</v>
      </c>
      <c r="B20" s="18" t="s">
        <v>102</v>
      </c>
      <c r="C20" s="12">
        <v>10</v>
      </c>
      <c r="D20" s="14">
        <v>19.2</v>
      </c>
      <c r="E20" s="38">
        <v>23.9</v>
      </c>
      <c r="F20" s="14">
        <v>35.4</v>
      </c>
      <c r="G20" s="14">
        <v>54.2</v>
      </c>
      <c r="H20" s="14">
        <v>18.7</v>
      </c>
    </row>
    <row r="21" spans="1:8" s="56" customFormat="1" ht="30" customHeight="1" x14ac:dyDescent="0.3">
      <c r="A21" s="109">
        <v>42369</v>
      </c>
      <c r="B21" s="10" t="s">
        <v>105</v>
      </c>
      <c r="C21" s="5">
        <v>41</v>
      </c>
      <c r="D21" s="94">
        <v>17.5</v>
      </c>
      <c r="E21" s="57">
        <v>28.4</v>
      </c>
      <c r="F21" s="94">
        <v>35.799999999999997</v>
      </c>
      <c r="G21" s="94">
        <v>52</v>
      </c>
      <c r="H21" s="94">
        <v>16.2</v>
      </c>
    </row>
    <row r="22" spans="1:8" ht="30" customHeight="1" x14ac:dyDescent="0.3">
      <c r="A22" s="108">
        <v>42735</v>
      </c>
      <c r="B22" s="18" t="s">
        <v>96</v>
      </c>
      <c r="C22" s="12">
        <v>8</v>
      </c>
      <c r="D22" s="14">
        <v>14.8</v>
      </c>
      <c r="E22" s="38">
        <v>45.1</v>
      </c>
      <c r="F22" s="14">
        <v>29.2</v>
      </c>
      <c r="G22" s="14">
        <v>40.4</v>
      </c>
      <c r="H22" s="14">
        <v>11.3</v>
      </c>
    </row>
    <row r="23" spans="1:8" ht="30" customHeight="1" x14ac:dyDescent="0.3">
      <c r="A23" s="108">
        <v>42735</v>
      </c>
      <c r="B23" s="18" t="s">
        <v>97</v>
      </c>
      <c r="C23" s="12">
        <v>18</v>
      </c>
      <c r="D23" s="14">
        <v>14.6</v>
      </c>
      <c r="E23" s="38">
        <v>8.9</v>
      </c>
      <c r="F23" s="14">
        <v>42.6</v>
      </c>
      <c r="G23" s="14">
        <v>60.2</v>
      </c>
      <c r="H23" s="14">
        <v>17.600000000000001</v>
      </c>
    </row>
    <row r="24" spans="1:8" ht="30" customHeight="1" x14ac:dyDescent="0.3">
      <c r="A24" s="108">
        <v>42735</v>
      </c>
      <c r="B24" s="18" t="s">
        <v>102</v>
      </c>
      <c r="C24" s="12">
        <v>8</v>
      </c>
      <c r="D24" s="14">
        <v>15.1</v>
      </c>
      <c r="E24" s="38">
        <v>14.8</v>
      </c>
      <c r="F24" s="14">
        <v>31.9</v>
      </c>
      <c r="G24" s="14">
        <v>54.1</v>
      </c>
      <c r="H24" s="14">
        <v>22.2</v>
      </c>
    </row>
    <row r="25" spans="1:8" s="56" customFormat="1" ht="30" customHeight="1" x14ac:dyDescent="0.3">
      <c r="A25" s="109">
        <v>42735</v>
      </c>
      <c r="B25" s="10" t="s">
        <v>105</v>
      </c>
      <c r="C25" s="5">
        <v>34</v>
      </c>
      <c r="D25" s="94">
        <v>14.8</v>
      </c>
      <c r="E25" s="57">
        <v>21.5</v>
      </c>
      <c r="F25" s="94">
        <v>36.9</v>
      </c>
      <c r="G25" s="94">
        <v>54.1</v>
      </c>
      <c r="H25" s="94">
        <v>17.2</v>
      </c>
    </row>
    <row r="26" spans="1:8" ht="30" customHeight="1" x14ac:dyDescent="0.3">
      <c r="A26" s="108">
        <v>43100</v>
      </c>
      <c r="B26" s="18" t="s">
        <v>96</v>
      </c>
      <c r="C26" s="12">
        <v>9</v>
      </c>
      <c r="D26" s="14">
        <v>17.3</v>
      </c>
      <c r="E26" s="38">
        <v>52.5</v>
      </c>
      <c r="F26" s="14">
        <v>31.4</v>
      </c>
      <c r="G26" s="14">
        <v>38.4</v>
      </c>
      <c r="H26" s="14">
        <v>6.9</v>
      </c>
    </row>
    <row r="27" spans="1:8" ht="30" customHeight="1" x14ac:dyDescent="0.3">
      <c r="A27" s="108">
        <v>43100</v>
      </c>
      <c r="B27" s="18" t="s">
        <v>97</v>
      </c>
      <c r="C27" s="12">
        <v>20</v>
      </c>
      <c r="D27" s="14">
        <v>16</v>
      </c>
      <c r="E27" s="38">
        <v>9.8000000000000007</v>
      </c>
      <c r="F27" s="14">
        <v>39.5</v>
      </c>
      <c r="G27" s="14">
        <v>57.6</v>
      </c>
      <c r="H27" s="14">
        <v>18.2</v>
      </c>
    </row>
    <row r="28" spans="1:8" ht="30" customHeight="1" x14ac:dyDescent="0.3">
      <c r="A28" s="108">
        <v>43100</v>
      </c>
      <c r="B28" s="18" t="s">
        <v>102</v>
      </c>
      <c r="C28" s="12">
        <v>8</v>
      </c>
      <c r="D28" s="14">
        <v>14.8</v>
      </c>
      <c r="E28" s="38">
        <v>13</v>
      </c>
      <c r="F28" s="14">
        <v>32.299999999999997</v>
      </c>
      <c r="G28" s="14">
        <v>52.8</v>
      </c>
      <c r="H28" s="14">
        <v>20.6</v>
      </c>
    </row>
    <row r="29" spans="1:8" s="56" customFormat="1" ht="30" customHeight="1" x14ac:dyDescent="0.3">
      <c r="A29" s="109">
        <v>43100</v>
      </c>
      <c r="B29" s="10" t="s">
        <v>105</v>
      </c>
      <c r="C29" s="5">
        <v>37</v>
      </c>
      <c r="D29" s="94">
        <v>16</v>
      </c>
      <c r="E29" s="57">
        <v>24.7</v>
      </c>
      <c r="F29" s="94">
        <v>35.9</v>
      </c>
      <c r="G29" s="94">
        <v>51.9</v>
      </c>
      <c r="H29" s="94">
        <v>16</v>
      </c>
    </row>
    <row r="30" spans="1:8" ht="30" customHeight="1" x14ac:dyDescent="0.3">
      <c r="A30" s="108">
        <v>43465</v>
      </c>
      <c r="B30" s="18" t="s">
        <v>96</v>
      </c>
      <c r="C30" s="12">
        <v>7</v>
      </c>
      <c r="D30" s="14">
        <v>14.3</v>
      </c>
      <c r="E30" s="38">
        <v>9.8000000000000007</v>
      </c>
      <c r="F30" s="14">
        <v>34.5</v>
      </c>
      <c r="G30" s="14">
        <v>44</v>
      </c>
      <c r="H30" s="14">
        <v>9.6</v>
      </c>
    </row>
    <row r="31" spans="1:8" ht="30" customHeight="1" x14ac:dyDescent="0.3">
      <c r="A31" s="108">
        <v>43465</v>
      </c>
      <c r="B31" s="18" t="s">
        <v>97</v>
      </c>
      <c r="C31" s="12">
        <v>19</v>
      </c>
      <c r="D31" s="14">
        <v>15</v>
      </c>
      <c r="E31" s="38">
        <v>6.9</v>
      </c>
      <c r="F31" s="14">
        <v>40.1</v>
      </c>
      <c r="G31" s="14">
        <v>59.2</v>
      </c>
      <c r="H31" s="14">
        <v>19.100000000000001</v>
      </c>
    </row>
    <row r="32" spans="1:8" ht="30" customHeight="1" x14ac:dyDescent="0.3">
      <c r="A32" s="108">
        <v>43465</v>
      </c>
      <c r="B32" s="18" t="s">
        <v>102</v>
      </c>
      <c r="C32" s="12">
        <v>7</v>
      </c>
      <c r="D32" s="14">
        <v>12.7</v>
      </c>
      <c r="E32" s="38">
        <v>10</v>
      </c>
      <c r="F32" s="14">
        <v>32.4</v>
      </c>
      <c r="G32" s="14">
        <v>52.7</v>
      </c>
      <c r="H32" s="14">
        <v>20.3</v>
      </c>
    </row>
    <row r="33" spans="1:8" s="56" customFormat="1" ht="30" customHeight="1" x14ac:dyDescent="0.3">
      <c r="A33" s="109">
        <v>43465</v>
      </c>
      <c r="B33" s="10" t="s">
        <v>105</v>
      </c>
      <c r="C33" s="5">
        <v>33</v>
      </c>
      <c r="D33" s="94">
        <v>14.3</v>
      </c>
      <c r="E33" s="57">
        <v>8.5</v>
      </c>
      <c r="F33" s="94">
        <v>37.299999999999997</v>
      </c>
      <c r="G33" s="94">
        <v>54.6</v>
      </c>
      <c r="H33" s="94">
        <v>17.3</v>
      </c>
    </row>
    <row r="34" spans="1:8" ht="30" customHeight="1" x14ac:dyDescent="0.3">
      <c r="A34" s="108">
        <v>43830</v>
      </c>
      <c r="B34" s="18" t="s">
        <v>96</v>
      </c>
      <c r="C34" s="2">
        <v>6</v>
      </c>
      <c r="D34" s="13">
        <v>12</v>
      </c>
      <c r="E34" s="33">
        <v>6.9</v>
      </c>
      <c r="F34" s="13">
        <v>49</v>
      </c>
      <c r="G34" s="13">
        <v>60.1</v>
      </c>
      <c r="H34" s="13">
        <v>11.1</v>
      </c>
    </row>
    <row r="35" spans="1:8" ht="30" customHeight="1" x14ac:dyDescent="0.3">
      <c r="A35" s="108">
        <v>43830</v>
      </c>
      <c r="B35" s="18" t="s">
        <v>97</v>
      </c>
      <c r="C35" s="2">
        <v>15</v>
      </c>
      <c r="D35" s="13">
        <v>12.3</v>
      </c>
      <c r="E35" s="33">
        <v>7</v>
      </c>
      <c r="F35" s="13">
        <v>35.5</v>
      </c>
      <c r="G35" s="13">
        <v>52.8</v>
      </c>
      <c r="H35" s="13">
        <v>17.3</v>
      </c>
    </row>
    <row r="36" spans="1:8" ht="30" customHeight="1" x14ac:dyDescent="0.3">
      <c r="A36" s="108">
        <v>43830</v>
      </c>
      <c r="B36" s="18" t="s">
        <v>102</v>
      </c>
      <c r="C36" s="2">
        <v>6</v>
      </c>
      <c r="D36" s="13">
        <v>10.7</v>
      </c>
      <c r="E36" s="33">
        <v>9</v>
      </c>
      <c r="F36" s="13">
        <v>31</v>
      </c>
      <c r="G36" s="13">
        <v>51.7</v>
      </c>
      <c r="H36" s="13">
        <v>20.7</v>
      </c>
    </row>
    <row r="37" spans="1:8" s="56" customFormat="1" ht="30" customHeight="1" x14ac:dyDescent="0.3">
      <c r="A37" s="109">
        <v>43830</v>
      </c>
      <c r="B37" s="10" t="s">
        <v>105</v>
      </c>
      <c r="C37" s="5">
        <v>27</v>
      </c>
      <c r="D37" s="94">
        <v>11.8</v>
      </c>
      <c r="E37" s="57">
        <v>7.6</v>
      </c>
      <c r="F37" s="94">
        <v>37.5</v>
      </c>
      <c r="G37" s="94">
        <v>54.2</v>
      </c>
      <c r="H37" s="94">
        <v>16.7</v>
      </c>
    </row>
    <row r="38" spans="1:8" ht="30" customHeight="1" x14ac:dyDescent="0.3">
      <c r="A38" s="108">
        <v>44196</v>
      </c>
      <c r="B38" s="18" t="s">
        <v>96</v>
      </c>
      <c r="C38" s="12">
        <v>6</v>
      </c>
      <c r="D38" s="14">
        <v>12.2</v>
      </c>
      <c r="E38" s="38">
        <v>6.8</v>
      </c>
      <c r="F38" s="14">
        <v>49.2</v>
      </c>
      <c r="G38" s="14">
        <v>61</v>
      </c>
      <c r="H38" s="14">
        <v>11.8</v>
      </c>
    </row>
    <row r="39" spans="1:8" ht="30" customHeight="1" x14ac:dyDescent="0.3">
      <c r="A39" s="108">
        <v>44196</v>
      </c>
      <c r="B39" s="18" t="s">
        <v>97</v>
      </c>
      <c r="C39" s="12">
        <v>16</v>
      </c>
      <c r="D39" s="14">
        <v>12.8</v>
      </c>
      <c r="E39" s="38">
        <v>6</v>
      </c>
      <c r="F39" s="14">
        <v>33.9</v>
      </c>
      <c r="G39" s="14">
        <v>49.6</v>
      </c>
      <c r="H39" s="14">
        <v>15.6</v>
      </c>
    </row>
    <row r="40" spans="1:8" ht="30" customHeight="1" x14ac:dyDescent="0.3">
      <c r="A40" s="108">
        <v>44196</v>
      </c>
      <c r="B40" s="18" t="s">
        <v>102</v>
      </c>
      <c r="C40" s="12">
        <v>3</v>
      </c>
      <c r="D40" s="14">
        <v>5.9</v>
      </c>
      <c r="E40" s="38">
        <v>3.5</v>
      </c>
      <c r="F40" s="14">
        <v>33.799999999999997</v>
      </c>
      <c r="G40" s="14">
        <v>48.2</v>
      </c>
      <c r="H40" s="14">
        <v>14.4</v>
      </c>
    </row>
    <row r="41" spans="1:8" s="56" customFormat="1" ht="30" customHeight="1" x14ac:dyDescent="0.3">
      <c r="A41" s="109">
        <v>44196</v>
      </c>
      <c r="B41" s="10" t="s">
        <v>105</v>
      </c>
      <c r="C41" s="54">
        <v>25</v>
      </c>
      <c r="D41" s="67">
        <v>11.1</v>
      </c>
      <c r="E41" s="58">
        <v>5.4</v>
      </c>
      <c r="F41" s="67">
        <v>37.6</v>
      </c>
      <c r="G41" s="67">
        <v>52.2</v>
      </c>
      <c r="H41" s="67">
        <v>14.6</v>
      </c>
    </row>
    <row r="42" spans="1:8" ht="30" customHeight="1" x14ac:dyDescent="0.3">
      <c r="A42" s="12"/>
      <c r="D42" s="104"/>
      <c r="E42" s="104"/>
      <c r="F42" s="104"/>
      <c r="G42" s="104"/>
      <c r="H42" s="104"/>
    </row>
    <row r="43" spans="1:8" ht="30" customHeight="1" x14ac:dyDescent="0.3">
      <c r="D43" s="104"/>
      <c r="E43" s="104"/>
      <c r="F43" s="104"/>
      <c r="G43" s="104"/>
      <c r="H43" s="104"/>
    </row>
    <row r="44" spans="1:8" ht="30" customHeight="1" x14ac:dyDescent="0.3">
      <c r="D44" s="104"/>
      <c r="E44" s="104"/>
      <c r="F44" s="104"/>
      <c r="G44" s="104"/>
      <c r="H44" s="104"/>
    </row>
    <row r="45" spans="1:8" ht="30" customHeight="1" x14ac:dyDescent="0.3">
      <c r="D45" s="104"/>
      <c r="E45" s="104"/>
      <c r="F45" s="104"/>
      <c r="G45" s="104"/>
      <c r="H45" s="104"/>
    </row>
    <row r="46" spans="1:8" ht="30" customHeight="1" x14ac:dyDescent="0.3">
      <c r="D46" s="104"/>
      <c r="E46" s="104"/>
      <c r="F46" s="104"/>
      <c r="G46" s="104"/>
      <c r="H46" s="104"/>
    </row>
    <row r="47" spans="1:8" ht="30" customHeight="1" x14ac:dyDescent="0.3">
      <c r="D47" s="104"/>
      <c r="E47" s="104"/>
      <c r="F47" s="104"/>
      <c r="G47" s="104"/>
      <c r="H47" s="104"/>
    </row>
    <row r="48" spans="1:8" ht="30" customHeight="1" x14ac:dyDescent="0.3">
      <c r="D48" s="104"/>
      <c r="E48" s="104"/>
      <c r="F48" s="104"/>
      <c r="G48" s="104"/>
      <c r="H48" s="104"/>
    </row>
    <row r="49" spans="4:8" ht="30" customHeight="1" x14ac:dyDescent="0.3">
      <c r="D49" s="104"/>
      <c r="E49" s="104"/>
      <c r="F49" s="104"/>
      <c r="G49" s="104"/>
      <c r="H49" s="104"/>
    </row>
    <row r="50" spans="4:8" ht="30" customHeight="1" x14ac:dyDescent="0.3">
      <c r="D50" s="104"/>
      <c r="E50" s="104"/>
      <c r="F50" s="104"/>
      <c r="G50" s="104"/>
      <c r="H50" s="104"/>
    </row>
    <row r="51" spans="4:8" ht="30" customHeight="1" x14ac:dyDescent="0.3">
      <c r="D51" s="104"/>
      <c r="E51" s="104"/>
      <c r="F51" s="104"/>
      <c r="G51" s="104"/>
      <c r="H51" s="104"/>
    </row>
    <row r="52" spans="4:8" ht="30" customHeight="1" x14ac:dyDescent="0.3"/>
    <row r="53" spans="4:8" ht="30" customHeight="1" x14ac:dyDescent="0.3"/>
    <row r="54" spans="4:8" ht="30" customHeight="1" x14ac:dyDescent="0.3"/>
    <row r="55" spans="4:8" ht="30" customHeight="1" x14ac:dyDescent="0.3"/>
    <row r="56" spans="4:8" ht="30" customHeight="1" x14ac:dyDescent="0.3"/>
    <row r="57" spans="4:8" ht="30" customHeight="1" x14ac:dyDescent="0.3"/>
    <row r="58" spans="4:8" ht="30" customHeight="1" x14ac:dyDescent="0.3"/>
    <row r="59" spans="4:8" ht="30" customHeight="1" x14ac:dyDescent="0.3"/>
    <row r="60" spans="4:8" ht="30" customHeight="1" x14ac:dyDescent="0.3"/>
    <row r="61" spans="4:8" ht="30" customHeight="1" x14ac:dyDescent="0.3"/>
  </sheetData>
  <autoFilter ref="A5:B41" xr:uid="{00000000-0009-0000-0000-00000E000000}"/>
  <mergeCells count="5">
    <mergeCell ref="A4:B5"/>
    <mergeCell ref="C4:E4"/>
    <mergeCell ref="F4:F5"/>
    <mergeCell ref="G4:G5"/>
    <mergeCell ref="H4:H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5F5F4"/>
  </sheetPr>
  <dimension ref="A1:G72"/>
  <sheetViews>
    <sheetView zoomScale="90" zoomScaleNormal="90" workbookViewId="0">
      <pane xSplit="3" ySplit="5" topLeftCell="D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37" customWidth="1"/>
    <col min="2" max="2" width="19.109375" style="50" customWidth="1"/>
    <col min="3" max="3" width="20.21875" style="11" customWidth="1"/>
    <col min="4" max="7" width="32" style="12" customWidth="1"/>
    <col min="8" max="16384" width="9.21875" style="21"/>
  </cols>
  <sheetData>
    <row r="1" spans="1:7" ht="18" customHeight="1" x14ac:dyDescent="0.3">
      <c r="A1" s="16" t="s">
        <v>80</v>
      </c>
      <c r="B1" s="16" t="s">
        <v>78</v>
      </c>
      <c r="C1" s="12"/>
      <c r="G1" s="21"/>
    </row>
    <row r="2" spans="1:7" ht="18" customHeight="1" x14ac:dyDescent="0.3">
      <c r="B2" s="16" t="s">
        <v>79</v>
      </c>
      <c r="C2" s="12"/>
      <c r="G2" s="21"/>
    </row>
    <row r="3" spans="1:7" ht="18" customHeight="1" x14ac:dyDescent="0.3">
      <c r="D3" s="3"/>
    </row>
    <row r="4" spans="1:7" s="6" customFormat="1" ht="30" customHeight="1" x14ac:dyDescent="0.3">
      <c r="A4" s="607"/>
      <c r="B4" s="607"/>
      <c r="C4" s="607"/>
      <c r="D4" s="586" t="s">
        <v>81</v>
      </c>
      <c r="E4" s="587"/>
      <c r="F4" s="586" t="s">
        <v>82</v>
      </c>
      <c r="G4" s="587"/>
    </row>
    <row r="5" spans="1:7" s="6" customFormat="1" ht="30" customHeight="1" thickBot="1" x14ac:dyDescent="0.35">
      <c r="A5" s="608"/>
      <c r="B5" s="608"/>
      <c r="C5" s="608"/>
      <c r="D5" s="23" t="s">
        <v>60</v>
      </c>
      <c r="E5" s="24" t="s">
        <v>133</v>
      </c>
      <c r="F5" s="23" t="s">
        <v>60</v>
      </c>
      <c r="G5" s="24" t="s">
        <v>133</v>
      </c>
    </row>
    <row r="6" spans="1:7" ht="30" customHeight="1" x14ac:dyDescent="0.3">
      <c r="A6" s="125">
        <v>42185</v>
      </c>
      <c r="B6" s="18" t="s">
        <v>107</v>
      </c>
      <c r="C6" s="18" t="s">
        <v>96</v>
      </c>
      <c r="D6" s="12">
        <v>2</v>
      </c>
      <c r="E6" s="38">
        <v>0.2</v>
      </c>
      <c r="F6" s="12">
        <v>1</v>
      </c>
      <c r="G6" s="38">
        <v>0.2</v>
      </c>
    </row>
    <row r="7" spans="1:7" ht="30" customHeight="1" x14ac:dyDescent="0.3">
      <c r="A7" s="125">
        <v>42185</v>
      </c>
      <c r="B7" s="18" t="s">
        <v>107</v>
      </c>
      <c r="C7" s="18" t="s">
        <v>97</v>
      </c>
      <c r="D7" s="12">
        <v>11</v>
      </c>
      <c r="E7" s="38">
        <v>3.6</v>
      </c>
      <c r="F7" s="12" t="s">
        <v>34</v>
      </c>
      <c r="G7" s="38" t="s">
        <v>34</v>
      </c>
    </row>
    <row r="8" spans="1:7" ht="30" customHeight="1" x14ac:dyDescent="0.3">
      <c r="A8" s="125">
        <v>42185</v>
      </c>
      <c r="B8" s="18" t="s">
        <v>107</v>
      </c>
      <c r="C8" s="18" t="s">
        <v>103</v>
      </c>
      <c r="D8" s="12">
        <v>4</v>
      </c>
      <c r="E8" s="38">
        <v>4</v>
      </c>
      <c r="F8" s="12" t="s">
        <v>34</v>
      </c>
      <c r="G8" s="38" t="s">
        <v>34</v>
      </c>
    </row>
    <row r="9" spans="1:7" ht="30" customHeight="1" x14ac:dyDescent="0.3">
      <c r="A9" s="125">
        <v>42185</v>
      </c>
      <c r="B9" s="18" t="s">
        <v>95</v>
      </c>
      <c r="C9" s="16" t="s">
        <v>1</v>
      </c>
      <c r="D9" s="12">
        <v>1</v>
      </c>
      <c r="E9" s="38">
        <v>1</v>
      </c>
      <c r="F9" s="12" t="s">
        <v>34</v>
      </c>
      <c r="G9" s="38" t="s">
        <v>34</v>
      </c>
    </row>
    <row r="10" spans="1:7" ht="30" customHeight="1" x14ac:dyDescent="0.3">
      <c r="A10" s="125">
        <v>42185</v>
      </c>
      <c r="B10" s="18" t="s">
        <v>95</v>
      </c>
      <c r="C10" s="16" t="s">
        <v>2</v>
      </c>
      <c r="D10" s="12">
        <v>2</v>
      </c>
      <c r="E10" s="38">
        <v>6.2</v>
      </c>
      <c r="F10" s="12" t="s">
        <v>34</v>
      </c>
      <c r="G10" s="38" t="s">
        <v>34</v>
      </c>
    </row>
    <row r="11" spans="1:7" ht="30" customHeight="1" x14ac:dyDescent="0.3">
      <c r="A11" s="125">
        <v>42185</v>
      </c>
      <c r="B11" s="18" t="s">
        <v>95</v>
      </c>
      <c r="C11" s="16" t="s">
        <v>3</v>
      </c>
      <c r="D11" s="12">
        <v>9</v>
      </c>
      <c r="E11" s="38">
        <v>15.2</v>
      </c>
      <c r="F11" s="12" t="s">
        <v>34</v>
      </c>
      <c r="G11" s="38" t="s">
        <v>34</v>
      </c>
    </row>
    <row r="12" spans="1:7" ht="30" customHeight="1" x14ac:dyDescent="0.3">
      <c r="A12" s="125">
        <v>42185</v>
      </c>
      <c r="B12" s="18" t="s">
        <v>95</v>
      </c>
      <c r="C12" s="18" t="s">
        <v>106</v>
      </c>
      <c r="D12" s="12">
        <v>5</v>
      </c>
      <c r="E12" s="38">
        <v>4.9000000000000004</v>
      </c>
      <c r="F12" s="12">
        <v>1</v>
      </c>
      <c r="G12" s="38">
        <v>2.6</v>
      </c>
    </row>
    <row r="13" spans="1:7" s="56" customFormat="1" ht="30" customHeight="1" x14ac:dyDescent="0.3">
      <c r="A13" s="135">
        <v>42185</v>
      </c>
      <c r="B13" s="10" t="s">
        <v>108</v>
      </c>
      <c r="C13" s="10" t="s">
        <v>104</v>
      </c>
      <c r="D13" s="54">
        <v>17</v>
      </c>
      <c r="E13" s="58">
        <v>2.4</v>
      </c>
      <c r="F13" s="54">
        <v>1</v>
      </c>
      <c r="G13" s="58">
        <v>0.1</v>
      </c>
    </row>
    <row r="14" spans="1:7" ht="30" customHeight="1" x14ac:dyDescent="0.3">
      <c r="A14" s="125">
        <v>42551</v>
      </c>
      <c r="B14" s="18" t="s">
        <v>107</v>
      </c>
      <c r="C14" s="18" t="s">
        <v>96</v>
      </c>
      <c r="D14" s="12">
        <v>2</v>
      </c>
      <c r="E14" s="38">
        <v>0.3</v>
      </c>
      <c r="F14" s="12" t="s">
        <v>34</v>
      </c>
      <c r="G14" s="38" t="s">
        <v>34</v>
      </c>
    </row>
    <row r="15" spans="1:7" ht="30" customHeight="1" x14ac:dyDescent="0.3">
      <c r="A15" s="125">
        <v>42551</v>
      </c>
      <c r="B15" s="18" t="s">
        <v>107</v>
      </c>
      <c r="C15" s="18" t="s">
        <v>97</v>
      </c>
      <c r="D15" s="12">
        <v>17</v>
      </c>
      <c r="E15" s="38">
        <v>4.9000000000000004</v>
      </c>
      <c r="F15" s="12">
        <v>1</v>
      </c>
      <c r="G15" s="38">
        <v>0.2</v>
      </c>
    </row>
    <row r="16" spans="1:7" ht="30" customHeight="1" x14ac:dyDescent="0.3">
      <c r="A16" s="125">
        <v>42551</v>
      </c>
      <c r="B16" s="18" t="s">
        <v>107</v>
      </c>
      <c r="C16" s="18" t="s">
        <v>103</v>
      </c>
      <c r="D16" s="12">
        <v>7</v>
      </c>
      <c r="E16" s="38">
        <v>9.1</v>
      </c>
      <c r="F16" s="12" t="s">
        <v>34</v>
      </c>
      <c r="G16" s="38" t="s">
        <v>34</v>
      </c>
    </row>
    <row r="17" spans="1:7" ht="30" customHeight="1" x14ac:dyDescent="0.3">
      <c r="A17" s="125">
        <v>42551</v>
      </c>
      <c r="B17" s="18" t="s">
        <v>95</v>
      </c>
      <c r="C17" s="16" t="s">
        <v>1</v>
      </c>
      <c r="D17" s="12">
        <v>1</v>
      </c>
      <c r="E17" s="38">
        <v>1.6</v>
      </c>
      <c r="F17" s="12" t="s">
        <v>34</v>
      </c>
      <c r="G17" s="38" t="s">
        <v>34</v>
      </c>
    </row>
    <row r="18" spans="1:7" ht="30" customHeight="1" x14ac:dyDescent="0.3">
      <c r="A18" s="125">
        <v>42551</v>
      </c>
      <c r="B18" s="18" t="s">
        <v>95</v>
      </c>
      <c r="C18" s="16" t="s">
        <v>2</v>
      </c>
      <c r="D18" s="12">
        <v>4</v>
      </c>
      <c r="E18" s="38">
        <v>17.8</v>
      </c>
      <c r="F18" s="12" t="s">
        <v>34</v>
      </c>
      <c r="G18" s="38" t="s">
        <v>34</v>
      </c>
    </row>
    <row r="19" spans="1:7" ht="30" customHeight="1" x14ac:dyDescent="0.3">
      <c r="A19" s="125">
        <v>42551</v>
      </c>
      <c r="B19" s="18" t="s">
        <v>95</v>
      </c>
      <c r="C19" s="16" t="s">
        <v>3</v>
      </c>
      <c r="D19" s="12">
        <v>14</v>
      </c>
      <c r="E19" s="38">
        <v>15.3</v>
      </c>
      <c r="F19" s="12">
        <v>1</v>
      </c>
      <c r="G19" s="38">
        <v>1.6</v>
      </c>
    </row>
    <row r="20" spans="1:7" ht="30" customHeight="1" x14ac:dyDescent="0.3">
      <c r="A20" s="125">
        <v>42551</v>
      </c>
      <c r="B20" s="18" t="s">
        <v>95</v>
      </c>
      <c r="C20" s="18" t="s">
        <v>106</v>
      </c>
      <c r="D20" s="12">
        <v>7</v>
      </c>
      <c r="E20" s="38">
        <v>12</v>
      </c>
      <c r="F20" s="12" t="s">
        <v>34</v>
      </c>
      <c r="G20" s="38" t="s">
        <v>34</v>
      </c>
    </row>
    <row r="21" spans="1:7" s="56" customFormat="1" ht="30" customHeight="1" x14ac:dyDescent="0.3">
      <c r="A21" s="135">
        <v>42551</v>
      </c>
      <c r="B21" s="10" t="s">
        <v>108</v>
      </c>
      <c r="C21" s="10" t="s">
        <v>104</v>
      </c>
      <c r="D21" s="54">
        <v>26</v>
      </c>
      <c r="E21" s="58">
        <v>4.9000000000000004</v>
      </c>
      <c r="F21" s="54">
        <v>1</v>
      </c>
      <c r="G21" s="58">
        <v>0.1</v>
      </c>
    </row>
    <row r="22" spans="1:7" ht="30" customHeight="1" x14ac:dyDescent="0.3">
      <c r="A22" s="125">
        <v>42916</v>
      </c>
      <c r="B22" s="18" t="s">
        <v>107</v>
      </c>
      <c r="C22" s="18" t="s">
        <v>96</v>
      </c>
      <c r="D22" s="12">
        <v>3</v>
      </c>
      <c r="E22" s="38">
        <v>0.2</v>
      </c>
      <c r="F22" s="12" t="s">
        <v>34</v>
      </c>
      <c r="G22" s="38" t="s">
        <v>34</v>
      </c>
    </row>
    <row r="23" spans="1:7" ht="30" customHeight="1" x14ac:dyDescent="0.3">
      <c r="A23" s="125">
        <v>42916</v>
      </c>
      <c r="B23" s="18" t="s">
        <v>107</v>
      </c>
      <c r="C23" s="18" t="s">
        <v>97</v>
      </c>
      <c r="D23" s="12">
        <v>22</v>
      </c>
      <c r="E23" s="38">
        <v>11.8</v>
      </c>
      <c r="F23" s="12">
        <v>1</v>
      </c>
      <c r="G23" s="38">
        <v>0.3</v>
      </c>
    </row>
    <row r="24" spans="1:7" ht="30" customHeight="1" x14ac:dyDescent="0.3">
      <c r="A24" s="125">
        <v>42916</v>
      </c>
      <c r="B24" s="18" t="s">
        <v>107</v>
      </c>
      <c r="C24" s="18" t="s">
        <v>103</v>
      </c>
      <c r="D24" s="12">
        <v>8</v>
      </c>
      <c r="E24" s="38">
        <v>10.1</v>
      </c>
      <c r="F24" s="12" t="s">
        <v>34</v>
      </c>
      <c r="G24" s="38" t="s">
        <v>34</v>
      </c>
    </row>
    <row r="25" spans="1:7" ht="30" customHeight="1" x14ac:dyDescent="0.3">
      <c r="A25" s="125">
        <v>42916</v>
      </c>
      <c r="B25" s="18" t="s">
        <v>95</v>
      </c>
      <c r="C25" s="16" t="s">
        <v>1</v>
      </c>
      <c r="D25" s="12">
        <v>1</v>
      </c>
      <c r="E25" s="38">
        <v>1.8</v>
      </c>
      <c r="F25" s="12" t="s">
        <v>34</v>
      </c>
      <c r="G25" s="38" t="s">
        <v>34</v>
      </c>
    </row>
    <row r="26" spans="1:7" ht="30" customHeight="1" x14ac:dyDescent="0.3">
      <c r="A26" s="125">
        <v>42916</v>
      </c>
      <c r="B26" s="18" t="s">
        <v>95</v>
      </c>
      <c r="C26" s="16" t="s">
        <v>2</v>
      </c>
      <c r="D26" s="12">
        <v>7</v>
      </c>
      <c r="E26" s="38">
        <v>27.4</v>
      </c>
      <c r="F26" s="12" t="s">
        <v>34</v>
      </c>
      <c r="G26" s="38" t="s">
        <v>34</v>
      </c>
    </row>
    <row r="27" spans="1:7" ht="30" customHeight="1" x14ac:dyDescent="0.3">
      <c r="A27" s="125">
        <v>42916</v>
      </c>
      <c r="B27" s="18" t="s">
        <v>95</v>
      </c>
      <c r="C27" s="16" t="s">
        <v>3</v>
      </c>
      <c r="D27" s="12">
        <v>18</v>
      </c>
      <c r="E27" s="38">
        <v>30.9</v>
      </c>
      <c r="F27" s="12">
        <v>1</v>
      </c>
      <c r="G27" s="38">
        <v>1.8</v>
      </c>
    </row>
    <row r="28" spans="1:7" ht="30" customHeight="1" x14ac:dyDescent="0.3">
      <c r="A28" s="125">
        <v>42916</v>
      </c>
      <c r="B28" s="18" t="s">
        <v>95</v>
      </c>
      <c r="C28" s="18" t="s">
        <v>106</v>
      </c>
      <c r="D28" s="12">
        <v>7</v>
      </c>
      <c r="E28" s="38">
        <v>7.8</v>
      </c>
      <c r="F28" s="12" t="s">
        <v>34</v>
      </c>
      <c r="G28" s="38" t="s">
        <v>34</v>
      </c>
    </row>
    <row r="29" spans="1:7" s="56" customFormat="1" ht="30" customHeight="1" x14ac:dyDescent="0.3">
      <c r="A29" s="135">
        <v>42916</v>
      </c>
      <c r="B29" s="10" t="s">
        <v>108</v>
      </c>
      <c r="C29" s="10" t="s">
        <v>104</v>
      </c>
      <c r="D29" s="54">
        <v>33</v>
      </c>
      <c r="E29" s="58">
        <v>7.4</v>
      </c>
      <c r="F29" s="54">
        <v>1</v>
      </c>
      <c r="G29" s="58">
        <v>0.1</v>
      </c>
    </row>
    <row r="30" spans="1:7" ht="30" customHeight="1" x14ac:dyDescent="0.3">
      <c r="A30" s="125">
        <v>43281</v>
      </c>
      <c r="B30" s="18" t="s">
        <v>107</v>
      </c>
      <c r="C30" s="18" t="s">
        <v>96</v>
      </c>
      <c r="D30" s="12">
        <v>4</v>
      </c>
      <c r="E30" s="38">
        <v>0.6</v>
      </c>
      <c r="F30" s="12">
        <v>1</v>
      </c>
      <c r="G30" s="38">
        <v>0.3</v>
      </c>
    </row>
    <row r="31" spans="1:7" ht="30" customHeight="1" x14ac:dyDescent="0.3">
      <c r="A31" s="125">
        <v>43281</v>
      </c>
      <c r="B31" s="18" t="s">
        <v>107</v>
      </c>
      <c r="C31" s="18" t="s">
        <v>97</v>
      </c>
      <c r="D31" s="12">
        <v>28</v>
      </c>
      <c r="E31" s="38">
        <v>14.9</v>
      </c>
      <c r="F31" s="12">
        <v>2</v>
      </c>
      <c r="G31" s="38">
        <v>0.5</v>
      </c>
    </row>
    <row r="32" spans="1:7" ht="30" customHeight="1" x14ac:dyDescent="0.3">
      <c r="A32" s="125">
        <v>43281</v>
      </c>
      <c r="B32" s="18" t="s">
        <v>107</v>
      </c>
      <c r="C32" s="18" t="s">
        <v>103</v>
      </c>
      <c r="D32" s="12">
        <v>9</v>
      </c>
      <c r="E32" s="38">
        <v>12.5</v>
      </c>
      <c r="F32" s="40" t="s">
        <v>34</v>
      </c>
      <c r="G32" s="96" t="s">
        <v>34</v>
      </c>
    </row>
    <row r="33" spans="1:7" ht="30" customHeight="1" x14ac:dyDescent="0.3">
      <c r="A33" s="125">
        <v>43281</v>
      </c>
      <c r="B33" s="18" t="s">
        <v>95</v>
      </c>
      <c r="C33" s="16" t="s">
        <v>1</v>
      </c>
      <c r="D33" s="12">
        <v>2</v>
      </c>
      <c r="E33" s="38">
        <v>2.9</v>
      </c>
      <c r="F33" s="40" t="s">
        <v>34</v>
      </c>
      <c r="G33" s="96" t="s">
        <v>34</v>
      </c>
    </row>
    <row r="34" spans="1:7" ht="30" customHeight="1" x14ac:dyDescent="0.3">
      <c r="A34" s="125">
        <v>43281</v>
      </c>
      <c r="B34" s="18" t="s">
        <v>95</v>
      </c>
      <c r="C34" s="16" t="s">
        <v>2</v>
      </c>
      <c r="D34" s="12">
        <v>7</v>
      </c>
      <c r="E34" s="38">
        <v>27.3</v>
      </c>
      <c r="F34" s="40" t="s">
        <v>34</v>
      </c>
      <c r="G34" s="96" t="s">
        <v>34</v>
      </c>
    </row>
    <row r="35" spans="1:7" ht="30" customHeight="1" x14ac:dyDescent="0.3">
      <c r="A35" s="125">
        <v>43281</v>
      </c>
      <c r="B35" s="18" t="s">
        <v>95</v>
      </c>
      <c r="C35" s="16" t="s">
        <v>3</v>
      </c>
      <c r="D35" s="12">
        <v>23</v>
      </c>
      <c r="E35" s="38">
        <v>43.8</v>
      </c>
      <c r="F35" s="12">
        <v>2</v>
      </c>
      <c r="G35" s="38">
        <v>2.8</v>
      </c>
    </row>
    <row r="36" spans="1:7" ht="30" customHeight="1" x14ac:dyDescent="0.3">
      <c r="A36" s="125">
        <v>43281</v>
      </c>
      <c r="B36" s="18" t="s">
        <v>95</v>
      </c>
      <c r="C36" s="18" t="s">
        <v>106</v>
      </c>
      <c r="D36" s="12">
        <v>9</v>
      </c>
      <c r="E36" s="38">
        <v>7.9</v>
      </c>
      <c r="F36" s="12">
        <v>1</v>
      </c>
      <c r="G36" s="38">
        <v>5.0999999999999996</v>
      </c>
    </row>
    <row r="37" spans="1:7" s="56" customFormat="1" ht="30" customHeight="1" x14ac:dyDescent="0.3">
      <c r="A37" s="135">
        <v>43281</v>
      </c>
      <c r="B37" s="10" t="s">
        <v>108</v>
      </c>
      <c r="C37" s="10" t="s">
        <v>104</v>
      </c>
      <c r="D37" s="54">
        <v>41</v>
      </c>
      <c r="E37" s="58">
        <v>9.8000000000000007</v>
      </c>
      <c r="F37" s="54">
        <v>3</v>
      </c>
      <c r="G37" s="58">
        <v>0.3</v>
      </c>
    </row>
    <row r="38" spans="1:7" ht="30" customHeight="1" x14ac:dyDescent="0.3">
      <c r="A38" s="111">
        <v>43465</v>
      </c>
      <c r="B38" s="18" t="s">
        <v>107</v>
      </c>
      <c r="C38" s="18" t="s">
        <v>96</v>
      </c>
      <c r="D38" s="12">
        <v>5</v>
      </c>
      <c r="E38" s="38">
        <v>0.9</v>
      </c>
      <c r="F38" s="40" t="s">
        <v>34</v>
      </c>
      <c r="G38" s="96" t="s">
        <v>34</v>
      </c>
    </row>
    <row r="39" spans="1:7" ht="30" customHeight="1" x14ac:dyDescent="0.3">
      <c r="A39" s="108">
        <v>43465</v>
      </c>
      <c r="B39" s="18" t="s">
        <v>107</v>
      </c>
      <c r="C39" s="18" t="s">
        <v>97</v>
      </c>
      <c r="D39" s="12">
        <v>30</v>
      </c>
      <c r="E39" s="38">
        <v>14.6</v>
      </c>
      <c r="F39" s="12">
        <v>3</v>
      </c>
      <c r="G39" s="38">
        <v>0.6</v>
      </c>
    </row>
    <row r="40" spans="1:7" ht="30" customHeight="1" x14ac:dyDescent="0.3">
      <c r="A40" s="108">
        <v>43465</v>
      </c>
      <c r="B40" s="18" t="s">
        <v>107</v>
      </c>
      <c r="C40" s="18" t="s">
        <v>103</v>
      </c>
      <c r="D40" s="12">
        <v>12</v>
      </c>
      <c r="E40" s="38">
        <v>12.6</v>
      </c>
      <c r="F40" s="40" t="s">
        <v>34</v>
      </c>
      <c r="G40" s="96" t="s">
        <v>34</v>
      </c>
    </row>
    <row r="41" spans="1:7" ht="30" customHeight="1" x14ac:dyDescent="0.3">
      <c r="A41" s="108">
        <v>43465</v>
      </c>
      <c r="B41" s="18" t="s">
        <v>95</v>
      </c>
      <c r="C41" s="16" t="s">
        <v>1</v>
      </c>
      <c r="D41" s="12">
        <v>4</v>
      </c>
      <c r="E41" s="38">
        <v>5.6</v>
      </c>
      <c r="F41" s="40" t="s">
        <v>34</v>
      </c>
      <c r="G41" s="96" t="s">
        <v>34</v>
      </c>
    </row>
    <row r="42" spans="1:7" ht="30" customHeight="1" x14ac:dyDescent="0.3">
      <c r="A42" s="108">
        <v>43465</v>
      </c>
      <c r="B42" s="18" t="s">
        <v>95</v>
      </c>
      <c r="C42" s="16" t="s">
        <v>2</v>
      </c>
      <c r="D42" s="12">
        <v>6</v>
      </c>
      <c r="E42" s="38">
        <v>23.6</v>
      </c>
      <c r="F42" s="40" t="s">
        <v>34</v>
      </c>
      <c r="G42" s="96" t="s">
        <v>34</v>
      </c>
    </row>
    <row r="43" spans="1:7" ht="30" customHeight="1" x14ac:dyDescent="0.3">
      <c r="A43" s="108">
        <v>43465</v>
      </c>
      <c r="B43" s="18" t="s">
        <v>95</v>
      </c>
      <c r="C43" s="16" t="s">
        <v>3</v>
      </c>
      <c r="D43" s="12">
        <v>23</v>
      </c>
      <c r="E43" s="38">
        <v>38.200000000000003</v>
      </c>
      <c r="F43" s="12">
        <v>3</v>
      </c>
      <c r="G43" s="38">
        <v>4</v>
      </c>
    </row>
    <row r="44" spans="1:7" ht="30" customHeight="1" x14ac:dyDescent="0.3">
      <c r="A44" s="108">
        <v>43465</v>
      </c>
      <c r="B44" s="18" t="s">
        <v>95</v>
      </c>
      <c r="C44" s="18" t="s">
        <v>106</v>
      </c>
      <c r="D44" s="12">
        <v>14</v>
      </c>
      <c r="E44" s="38">
        <v>3.9</v>
      </c>
      <c r="F44" s="40" t="s">
        <v>34</v>
      </c>
      <c r="G44" s="96" t="s">
        <v>34</v>
      </c>
    </row>
    <row r="45" spans="1:7" s="56" customFormat="1" ht="30" customHeight="1" x14ac:dyDescent="0.3">
      <c r="A45" s="109">
        <v>43465</v>
      </c>
      <c r="B45" s="10" t="s">
        <v>108</v>
      </c>
      <c r="C45" s="10" t="s">
        <v>104</v>
      </c>
      <c r="D45" s="54">
        <v>47</v>
      </c>
      <c r="E45" s="58">
        <v>10</v>
      </c>
      <c r="F45" s="54">
        <v>3</v>
      </c>
      <c r="G45" s="58">
        <v>0.3</v>
      </c>
    </row>
    <row r="46" spans="1:7" ht="30" customHeight="1" x14ac:dyDescent="0.3">
      <c r="A46" s="107">
        <v>43830</v>
      </c>
      <c r="B46" s="18" t="s">
        <v>107</v>
      </c>
      <c r="C46" s="18" t="s">
        <v>96</v>
      </c>
      <c r="D46" s="12">
        <v>5</v>
      </c>
      <c r="E46" s="38">
        <v>0.8</v>
      </c>
      <c r="F46" s="40" t="s">
        <v>34</v>
      </c>
      <c r="G46" s="96" t="s">
        <v>34</v>
      </c>
    </row>
    <row r="47" spans="1:7" ht="30" customHeight="1" x14ac:dyDescent="0.3">
      <c r="A47" s="108">
        <v>43830</v>
      </c>
      <c r="B47" s="18" t="s">
        <v>107</v>
      </c>
      <c r="C47" s="18" t="s">
        <v>97</v>
      </c>
      <c r="D47" s="12">
        <v>31</v>
      </c>
      <c r="E47" s="38">
        <v>18.5</v>
      </c>
      <c r="F47" s="12">
        <v>3</v>
      </c>
      <c r="G47" s="38">
        <v>0.7</v>
      </c>
    </row>
    <row r="48" spans="1:7" ht="30" customHeight="1" x14ac:dyDescent="0.3">
      <c r="A48" s="108">
        <v>43830</v>
      </c>
      <c r="B48" s="18" t="s">
        <v>107</v>
      </c>
      <c r="C48" s="18" t="s">
        <v>103</v>
      </c>
      <c r="D48" s="12">
        <v>17</v>
      </c>
      <c r="E48" s="38">
        <v>17.100000000000001</v>
      </c>
      <c r="F48" s="40" t="s">
        <v>34</v>
      </c>
      <c r="G48" s="96" t="s">
        <v>34</v>
      </c>
    </row>
    <row r="49" spans="1:7" ht="30" customHeight="1" x14ac:dyDescent="0.3">
      <c r="A49" s="108">
        <v>43830</v>
      </c>
      <c r="B49" s="18" t="s">
        <v>95</v>
      </c>
      <c r="C49" s="16" t="s">
        <v>1</v>
      </c>
      <c r="D49" s="12">
        <v>5</v>
      </c>
      <c r="E49" s="38">
        <v>7.4</v>
      </c>
      <c r="F49" s="40" t="s">
        <v>34</v>
      </c>
      <c r="G49" s="96" t="s">
        <v>34</v>
      </c>
    </row>
    <row r="50" spans="1:7" ht="30" customHeight="1" x14ac:dyDescent="0.3">
      <c r="A50" s="108">
        <v>43830</v>
      </c>
      <c r="B50" s="18" t="s">
        <v>95</v>
      </c>
      <c r="C50" s="16" t="s">
        <v>2</v>
      </c>
      <c r="D50" s="12">
        <v>8</v>
      </c>
      <c r="E50" s="38">
        <v>23.7</v>
      </c>
      <c r="F50" s="40" t="s">
        <v>34</v>
      </c>
      <c r="G50" s="96" t="s">
        <v>34</v>
      </c>
    </row>
    <row r="51" spans="1:7" ht="30" customHeight="1" x14ac:dyDescent="0.3">
      <c r="A51" s="108">
        <v>43830</v>
      </c>
      <c r="B51" s="18" t="s">
        <v>95</v>
      </c>
      <c r="C51" s="16" t="s">
        <v>3</v>
      </c>
      <c r="D51" s="12">
        <v>26</v>
      </c>
      <c r="E51" s="38">
        <v>43.3</v>
      </c>
      <c r="F51" s="12">
        <v>3</v>
      </c>
      <c r="G51" s="38">
        <v>3.9</v>
      </c>
    </row>
    <row r="52" spans="1:7" ht="30" customHeight="1" x14ac:dyDescent="0.3">
      <c r="A52" s="108">
        <v>43830</v>
      </c>
      <c r="B52" s="18" t="s">
        <v>95</v>
      </c>
      <c r="C52" s="18" t="s">
        <v>106</v>
      </c>
      <c r="D52" s="12">
        <v>14</v>
      </c>
      <c r="E52" s="38">
        <v>15.2</v>
      </c>
      <c r="F52" s="40" t="s">
        <v>34</v>
      </c>
      <c r="G52" s="96" t="s">
        <v>34</v>
      </c>
    </row>
    <row r="53" spans="1:7" s="56" customFormat="1" ht="30" customHeight="1" x14ac:dyDescent="0.3">
      <c r="A53" s="109">
        <v>43830</v>
      </c>
      <c r="B53" s="10" t="s">
        <v>108</v>
      </c>
      <c r="C53" s="10" t="s">
        <v>104</v>
      </c>
      <c r="D53" s="54">
        <v>53</v>
      </c>
      <c r="E53" s="58">
        <v>12.2</v>
      </c>
      <c r="F53" s="54">
        <v>3</v>
      </c>
      <c r="G53" s="58">
        <v>0.2</v>
      </c>
    </row>
    <row r="54" spans="1:7" ht="30" customHeight="1" x14ac:dyDescent="0.3">
      <c r="A54" s="107">
        <v>44196</v>
      </c>
      <c r="B54" s="18" t="s">
        <v>107</v>
      </c>
      <c r="C54" s="18" t="s">
        <v>96</v>
      </c>
      <c r="D54" s="12">
        <v>8</v>
      </c>
      <c r="E54" s="38">
        <v>7.6</v>
      </c>
      <c r="F54" s="40" t="s">
        <v>34</v>
      </c>
      <c r="G54" s="96" t="s">
        <v>34</v>
      </c>
    </row>
    <row r="55" spans="1:7" ht="30" customHeight="1" x14ac:dyDescent="0.3">
      <c r="A55" s="108">
        <v>44196</v>
      </c>
      <c r="B55" s="18" t="s">
        <v>107</v>
      </c>
      <c r="C55" s="18" t="s">
        <v>97</v>
      </c>
      <c r="D55" s="12">
        <v>35</v>
      </c>
      <c r="E55" s="38">
        <v>21.1</v>
      </c>
      <c r="F55" s="12">
        <v>3</v>
      </c>
      <c r="G55" s="38">
        <v>0.7</v>
      </c>
    </row>
    <row r="56" spans="1:7" ht="30" customHeight="1" x14ac:dyDescent="0.3">
      <c r="A56" s="108">
        <v>44196</v>
      </c>
      <c r="B56" s="18" t="s">
        <v>107</v>
      </c>
      <c r="C56" s="18" t="s">
        <v>103</v>
      </c>
      <c r="D56" s="12">
        <v>21</v>
      </c>
      <c r="E56" s="38">
        <v>21.1</v>
      </c>
      <c r="F56" s="40" t="s">
        <v>34</v>
      </c>
      <c r="G56" s="96" t="s">
        <v>34</v>
      </c>
    </row>
    <row r="57" spans="1:7" ht="30" customHeight="1" x14ac:dyDescent="0.3">
      <c r="A57" s="108">
        <v>44196</v>
      </c>
      <c r="B57" s="18" t="s">
        <v>95</v>
      </c>
      <c r="C57" s="16" t="s">
        <v>1</v>
      </c>
      <c r="D57" s="12">
        <v>4</v>
      </c>
      <c r="E57" s="38">
        <v>6.4</v>
      </c>
      <c r="F57" s="40" t="s">
        <v>34</v>
      </c>
      <c r="G57" s="96" t="s">
        <v>34</v>
      </c>
    </row>
    <row r="58" spans="1:7" ht="30" customHeight="1" x14ac:dyDescent="0.3">
      <c r="A58" s="108">
        <v>44196</v>
      </c>
      <c r="B58" s="18" t="s">
        <v>95</v>
      </c>
      <c r="C58" s="16" t="s">
        <v>2</v>
      </c>
      <c r="D58" s="12">
        <v>17</v>
      </c>
      <c r="E58" s="38">
        <v>56.1</v>
      </c>
      <c r="F58" s="40" t="s">
        <v>34</v>
      </c>
      <c r="G58" s="96" t="s">
        <v>34</v>
      </c>
    </row>
    <row r="59" spans="1:7" ht="30" customHeight="1" x14ac:dyDescent="0.3">
      <c r="A59" s="108">
        <v>44196</v>
      </c>
      <c r="B59" s="18" t="s">
        <v>95</v>
      </c>
      <c r="C59" s="16" t="s">
        <v>3</v>
      </c>
      <c r="D59" s="12">
        <v>29</v>
      </c>
      <c r="E59" s="38">
        <v>62.4</v>
      </c>
      <c r="F59" s="12">
        <v>3</v>
      </c>
      <c r="G59" s="38">
        <v>3.3</v>
      </c>
    </row>
    <row r="60" spans="1:7" ht="30" customHeight="1" x14ac:dyDescent="0.3">
      <c r="A60" s="108">
        <v>44196</v>
      </c>
      <c r="B60" s="18" t="s">
        <v>95</v>
      </c>
      <c r="C60" s="18" t="s">
        <v>106</v>
      </c>
      <c r="D60" s="12">
        <v>14</v>
      </c>
      <c r="E60" s="38">
        <v>20.9</v>
      </c>
      <c r="F60" s="40" t="s">
        <v>34</v>
      </c>
      <c r="G60" s="96" t="s">
        <v>34</v>
      </c>
    </row>
    <row r="61" spans="1:7" s="56" customFormat="1" ht="30" customHeight="1" x14ac:dyDescent="0.3">
      <c r="A61" s="109">
        <v>44196</v>
      </c>
      <c r="B61" s="10" t="s">
        <v>108</v>
      </c>
      <c r="C61" s="10" t="s">
        <v>104</v>
      </c>
      <c r="D61" s="54">
        <v>64</v>
      </c>
      <c r="E61" s="58">
        <v>17.100000000000001</v>
      </c>
      <c r="F61" s="54">
        <v>3</v>
      </c>
      <c r="G61" s="58">
        <v>0.2</v>
      </c>
    </row>
    <row r="62" spans="1:7" ht="30" customHeight="1" x14ac:dyDescent="0.3">
      <c r="E62" s="14"/>
      <c r="G62" s="14"/>
    </row>
    <row r="63" spans="1:7" ht="30" customHeight="1" x14ac:dyDescent="0.3">
      <c r="E63" s="14"/>
      <c r="G63" s="14"/>
    </row>
    <row r="64" spans="1:7" ht="30" customHeight="1" x14ac:dyDescent="0.3">
      <c r="G64" s="14"/>
    </row>
    <row r="65" spans="7:7" ht="30" customHeight="1" x14ac:dyDescent="0.3">
      <c r="G65" s="14"/>
    </row>
    <row r="66" spans="7:7" ht="30" customHeight="1" x14ac:dyDescent="0.3">
      <c r="G66" s="14"/>
    </row>
    <row r="67" spans="7:7" ht="30" customHeight="1" x14ac:dyDescent="0.3">
      <c r="G67" s="14"/>
    </row>
    <row r="68" spans="7:7" ht="30" customHeight="1" x14ac:dyDescent="0.3">
      <c r="G68" s="14"/>
    </row>
    <row r="69" spans="7:7" ht="30" customHeight="1" x14ac:dyDescent="0.3">
      <c r="G69" s="14"/>
    </row>
    <row r="70" spans="7:7" ht="18" customHeight="1" x14ac:dyDescent="0.3">
      <c r="G70" s="14"/>
    </row>
    <row r="71" spans="7:7" ht="18" customHeight="1" x14ac:dyDescent="0.3">
      <c r="G71" s="14"/>
    </row>
    <row r="72" spans="7:7" ht="18" customHeight="1" x14ac:dyDescent="0.3">
      <c r="G72" s="14"/>
    </row>
  </sheetData>
  <autoFilter ref="A5:C61" xr:uid="{FEE815C0-1712-4420-A9C5-DC0DE34971CE}"/>
  <mergeCells count="5">
    <mergeCell ref="D4:E4"/>
    <mergeCell ref="F4:G4"/>
    <mergeCell ref="C4:C5"/>
    <mergeCell ref="B4:B5"/>
    <mergeCell ref="A4:A5"/>
  </mergeCells>
  <phoneticPr fontId="9"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5F5F4"/>
  </sheetPr>
  <dimension ref="A1:K26"/>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21" customWidth="1"/>
    <col min="2" max="2" width="13.6640625" style="21" customWidth="1"/>
    <col min="3" max="11" width="20.77734375" style="21" customWidth="1"/>
    <col min="12" max="16384" width="9.21875" style="21"/>
  </cols>
  <sheetData>
    <row r="1" spans="1:11" ht="18" customHeight="1" x14ac:dyDescent="0.3">
      <c r="A1" s="11" t="s">
        <v>83</v>
      </c>
      <c r="B1" s="11" t="s">
        <v>84</v>
      </c>
    </row>
    <row r="2" spans="1:11" ht="18" customHeight="1" x14ac:dyDescent="0.3">
      <c r="A2" s="11"/>
      <c r="B2" s="129" t="s">
        <v>85</v>
      </c>
    </row>
    <row r="4" spans="1:11" s="12" customFormat="1" ht="30.6" customHeight="1" thickBot="1" x14ac:dyDescent="0.35">
      <c r="A4" s="42"/>
      <c r="B4" s="42"/>
      <c r="C4" s="51" t="s">
        <v>60</v>
      </c>
      <c r="D4" s="51" t="s">
        <v>76</v>
      </c>
      <c r="E4" s="52" t="s">
        <v>75</v>
      </c>
      <c r="F4" s="25" t="s">
        <v>118</v>
      </c>
      <c r="G4" s="23" t="s">
        <v>119</v>
      </c>
      <c r="H4" s="24" t="s">
        <v>121</v>
      </c>
      <c r="I4" s="25" t="s">
        <v>120</v>
      </c>
      <c r="J4" s="23" t="s">
        <v>122</v>
      </c>
      <c r="K4" s="24" t="s">
        <v>123</v>
      </c>
    </row>
    <row r="5" spans="1:11" ht="30.6" customHeight="1" x14ac:dyDescent="0.3">
      <c r="A5" s="132">
        <v>43100</v>
      </c>
      <c r="B5" s="18" t="s">
        <v>96</v>
      </c>
      <c r="C5" s="12">
        <v>2</v>
      </c>
      <c r="D5" s="14">
        <v>69.7</v>
      </c>
      <c r="E5" s="38">
        <v>54.7</v>
      </c>
      <c r="F5" s="100">
        <v>1.3</v>
      </c>
      <c r="G5" s="14">
        <v>1.27</v>
      </c>
      <c r="H5" s="38">
        <v>1.3</v>
      </c>
      <c r="I5" s="100">
        <v>15</v>
      </c>
      <c r="J5" s="14">
        <v>14.4</v>
      </c>
      <c r="K5" s="38">
        <v>15.7</v>
      </c>
    </row>
    <row r="6" spans="1:11" ht="30.6" customHeight="1" x14ac:dyDescent="0.3">
      <c r="A6" s="132">
        <v>43100</v>
      </c>
      <c r="B6" s="18" t="s">
        <v>97</v>
      </c>
      <c r="C6" s="12">
        <v>9</v>
      </c>
      <c r="D6" s="14">
        <v>56.9</v>
      </c>
      <c r="E6" s="38">
        <v>43.1</v>
      </c>
      <c r="F6" s="100">
        <v>1.3</v>
      </c>
      <c r="G6" s="14">
        <v>1.26</v>
      </c>
      <c r="H6" s="38">
        <v>1.6</v>
      </c>
      <c r="I6" s="100">
        <v>13.9</v>
      </c>
      <c r="J6" s="14">
        <v>3.4</v>
      </c>
      <c r="K6" s="38">
        <v>17.399999999999999</v>
      </c>
    </row>
    <row r="7" spans="1:11" ht="30.6" customHeight="1" x14ac:dyDescent="0.3">
      <c r="A7" s="132">
        <v>43100</v>
      </c>
      <c r="B7" s="18" t="s">
        <v>134</v>
      </c>
      <c r="C7" s="12">
        <v>3</v>
      </c>
      <c r="D7" s="14">
        <v>58</v>
      </c>
      <c r="E7" s="38">
        <v>45.6</v>
      </c>
      <c r="F7" s="100">
        <v>1.3</v>
      </c>
      <c r="G7" s="14">
        <v>1.1100000000000001</v>
      </c>
      <c r="H7" s="38">
        <v>1.4</v>
      </c>
      <c r="I7" s="100">
        <v>12.4</v>
      </c>
      <c r="J7" s="14">
        <v>4.5999999999999996</v>
      </c>
      <c r="K7" s="38">
        <v>18</v>
      </c>
    </row>
    <row r="8" spans="1:11" s="56" customFormat="1" ht="30.6" customHeight="1" x14ac:dyDescent="0.3">
      <c r="A8" s="133">
        <v>43100</v>
      </c>
      <c r="B8" s="10" t="s">
        <v>94</v>
      </c>
      <c r="C8" s="54">
        <v>14</v>
      </c>
      <c r="D8" s="67">
        <v>59</v>
      </c>
      <c r="E8" s="58">
        <v>45.3</v>
      </c>
      <c r="F8" s="67">
        <v>1.3</v>
      </c>
      <c r="G8" s="67">
        <v>1.1100000000000001</v>
      </c>
      <c r="H8" s="58">
        <v>1.6</v>
      </c>
      <c r="I8" s="67">
        <v>13.7</v>
      </c>
      <c r="J8" s="67">
        <v>3.4</v>
      </c>
      <c r="K8" s="58">
        <v>18</v>
      </c>
    </row>
    <row r="9" spans="1:11" ht="30.6" customHeight="1" x14ac:dyDescent="0.3">
      <c r="A9" s="132">
        <v>43465</v>
      </c>
      <c r="B9" s="18" t="s">
        <v>96</v>
      </c>
      <c r="C9" s="12">
        <v>2</v>
      </c>
      <c r="D9" s="14">
        <v>71.599999999999994</v>
      </c>
      <c r="E9" s="38">
        <v>61.3</v>
      </c>
      <c r="F9" s="100">
        <v>1.2</v>
      </c>
      <c r="G9" s="14">
        <v>1.2</v>
      </c>
      <c r="H9" s="14">
        <v>1.2</v>
      </c>
      <c r="I9" s="100">
        <v>10.3</v>
      </c>
      <c r="J9" s="14">
        <v>9.5</v>
      </c>
      <c r="K9" s="38">
        <v>11.1</v>
      </c>
    </row>
    <row r="10" spans="1:11" ht="30.6" customHeight="1" x14ac:dyDescent="0.3">
      <c r="A10" s="132">
        <v>43465</v>
      </c>
      <c r="B10" s="18" t="s">
        <v>97</v>
      </c>
      <c r="C10" s="12">
        <v>18</v>
      </c>
      <c r="D10" s="14">
        <v>57.4</v>
      </c>
      <c r="E10" s="38">
        <v>43.9</v>
      </c>
      <c r="F10" s="100">
        <v>1.3</v>
      </c>
      <c r="G10" s="14">
        <v>1</v>
      </c>
      <c r="H10" s="38">
        <v>1.7</v>
      </c>
      <c r="I10" s="100">
        <v>13.5</v>
      </c>
      <c r="J10" s="14">
        <v>1.6</v>
      </c>
      <c r="K10" s="38">
        <v>20</v>
      </c>
    </row>
    <row r="11" spans="1:11" ht="30.6" customHeight="1" x14ac:dyDescent="0.3">
      <c r="A11" s="132">
        <v>43465</v>
      </c>
      <c r="B11" s="18" t="s">
        <v>134</v>
      </c>
      <c r="C11" s="12">
        <v>8</v>
      </c>
      <c r="D11" s="14">
        <v>58.8</v>
      </c>
      <c r="E11" s="38">
        <v>49.7</v>
      </c>
      <c r="F11" s="100">
        <v>1.2</v>
      </c>
      <c r="G11" s="14">
        <v>1</v>
      </c>
      <c r="H11" s="38">
        <v>1.4</v>
      </c>
      <c r="I11" s="100">
        <v>9.1999999999999993</v>
      </c>
      <c r="J11" s="14">
        <v>0</v>
      </c>
      <c r="K11" s="38">
        <v>18</v>
      </c>
    </row>
    <row r="12" spans="1:11" s="56" customFormat="1" ht="30.6" customHeight="1" x14ac:dyDescent="0.3">
      <c r="A12" s="133">
        <v>43465</v>
      </c>
      <c r="B12" s="10" t="s">
        <v>94</v>
      </c>
      <c r="C12" s="54">
        <v>28</v>
      </c>
      <c r="D12" s="67">
        <v>59</v>
      </c>
      <c r="E12" s="58">
        <v>47</v>
      </c>
      <c r="F12" s="105">
        <v>1.3</v>
      </c>
      <c r="G12" s="67">
        <v>1</v>
      </c>
      <c r="H12" s="58">
        <v>1.7</v>
      </c>
      <c r="I12" s="105">
        <v>12</v>
      </c>
      <c r="J12" s="67">
        <v>0</v>
      </c>
      <c r="K12" s="58">
        <v>20</v>
      </c>
    </row>
    <row r="13" spans="1:11" ht="30.6" customHeight="1" x14ac:dyDescent="0.3">
      <c r="A13" s="132">
        <v>43830</v>
      </c>
      <c r="B13" s="18" t="s">
        <v>96</v>
      </c>
      <c r="C13" s="2">
        <v>3</v>
      </c>
      <c r="D13" s="13">
        <v>58.7</v>
      </c>
      <c r="E13" s="33">
        <v>55</v>
      </c>
      <c r="F13" s="98">
        <v>1.1000000000000001</v>
      </c>
      <c r="G13" s="13">
        <v>1</v>
      </c>
      <c r="H13" s="33">
        <v>1.2</v>
      </c>
      <c r="I13" s="98">
        <v>3.7</v>
      </c>
      <c r="J13" s="13">
        <v>0</v>
      </c>
      <c r="K13" s="33">
        <v>11.2</v>
      </c>
    </row>
    <row r="14" spans="1:11" ht="30.6" customHeight="1" x14ac:dyDescent="0.3">
      <c r="A14" s="132">
        <v>43830</v>
      </c>
      <c r="B14" s="18" t="s">
        <v>97</v>
      </c>
      <c r="C14" s="2">
        <v>22</v>
      </c>
      <c r="D14" s="13">
        <v>59.7</v>
      </c>
      <c r="E14" s="33">
        <v>46.2</v>
      </c>
      <c r="F14" s="98">
        <v>1.3</v>
      </c>
      <c r="G14" s="13">
        <v>1.2</v>
      </c>
      <c r="H14" s="33">
        <v>1.6</v>
      </c>
      <c r="I14" s="98">
        <v>13.6</v>
      </c>
      <c r="J14" s="13">
        <v>3.4</v>
      </c>
      <c r="K14" s="33">
        <v>20.399999999999999</v>
      </c>
    </row>
    <row r="15" spans="1:11" ht="30.6" customHeight="1" x14ac:dyDescent="0.3">
      <c r="A15" s="132">
        <v>43830</v>
      </c>
      <c r="B15" s="18" t="s">
        <v>134</v>
      </c>
      <c r="C15" s="2">
        <v>10</v>
      </c>
      <c r="D15" s="13">
        <v>61.7</v>
      </c>
      <c r="E15" s="33">
        <v>50.1</v>
      </c>
      <c r="F15" s="98">
        <v>1.2</v>
      </c>
      <c r="G15" s="13">
        <v>1</v>
      </c>
      <c r="H15" s="33">
        <v>1.4</v>
      </c>
      <c r="I15" s="98">
        <v>11.7</v>
      </c>
      <c r="J15" s="13">
        <v>0</v>
      </c>
      <c r="K15" s="33">
        <v>18</v>
      </c>
    </row>
    <row r="16" spans="1:11" s="56" customFormat="1" ht="30.6" customHeight="1" x14ac:dyDescent="0.3">
      <c r="A16" s="133">
        <v>43830</v>
      </c>
      <c r="B16" s="10" t="s">
        <v>94</v>
      </c>
      <c r="C16" s="5">
        <v>35</v>
      </c>
      <c r="D16" s="94">
        <v>60.2</v>
      </c>
      <c r="E16" s="57">
        <v>48.1</v>
      </c>
      <c r="F16" s="106">
        <v>1.3</v>
      </c>
      <c r="G16" s="94">
        <v>1</v>
      </c>
      <c r="H16" s="57">
        <v>1.6</v>
      </c>
      <c r="I16" s="106">
        <v>12.1</v>
      </c>
      <c r="J16" s="94">
        <v>0</v>
      </c>
      <c r="K16" s="57">
        <v>20.399999999999999</v>
      </c>
    </row>
    <row r="17" spans="1:11" ht="30.6" customHeight="1" x14ac:dyDescent="0.3">
      <c r="A17" s="132">
        <v>44196</v>
      </c>
      <c r="B17" s="18" t="s">
        <v>96</v>
      </c>
      <c r="C17" s="12">
        <v>2</v>
      </c>
      <c r="D17" s="14">
        <v>72.2</v>
      </c>
      <c r="E17" s="38">
        <v>59.3</v>
      </c>
      <c r="F17" s="14">
        <v>1.2</v>
      </c>
      <c r="G17" s="14">
        <v>1.2</v>
      </c>
      <c r="H17" s="38">
        <v>1.3</v>
      </c>
      <c r="I17" s="14">
        <v>13</v>
      </c>
      <c r="J17" s="14">
        <v>11.1</v>
      </c>
      <c r="K17" s="38">
        <v>14.8</v>
      </c>
    </row>
    <row r="18" spans="1:11" ht="30.6" customHeight="1" x14ac:dyDescent="0.3">
      <c r="A18" s="132">
        <v>44196</v>
      </c>
      <c r="B18" s="18" t="s">
        <v>97</v>
      </c>
      <c r="C18" s="12">
        <v>27</v>
      </c>
      <c r="D18" s="14">
        <v>60.7</v>
      </c>
      <c r="E18" s="38">
        <v>48.1</v>
      </c>
      <c r="F18" s="100">
        <v>1.3</v>
      </c>
      <c r="G18" s="14">
        <v>1.1000000000000001</v>
      </c>
      <c r="H18" s="38">
        <v>1.5</v>
      </c>
      <c r="I18" s="100">
        <v>12.6</v>
      </c>
      <c r="J18" s="14">
        <v>3.4</v>
      </c>
      <c r="K18" s="38">
        <v>18.899999999999999</v>
      </c>
    </row>
    <row r="19" spans="1:11" ht="30.6" customHeight="1" x14ac:dyDescent="0.3">
      <c r="A19" s="132">
        <v>44196</v>
      </c>
      <c r="B19" s="18" t="s">
        <v>134</v>
      </c>
      <c r="C19" s="12">
        <v>11</v>
      </c>
      <c r="D19" s="14">
        <v>59.6</v>
      </c>
      <c r="E19" s="38">
        <v>47</v>
      </c>
      <c r="F19" s="100">
        <v>1.3</v>
      </c>
      <c r="G19" s="14">
        <v>1.1000000000000001</v>
      </c>
      <c r="H19" s="38">
        <v>1.4</v>
      </c>
      <c r="I19" s="100">
        <v>12.8</v>
      </c>
      <c r="J19" s="14">
        <v>3.3</v>
      </c>
      <c r="K19" s="38">
        <v>17.100000000000001</v>
      </c>
    </row>
    <row r="20" spans="1:11" s="56" customFormat="1" ht="30.6" customHeight="1" x14ac:dyDescent="0.3">
      <c r="A20" s="133">
        <v>44196</v>
      </c>
      <c r="B20" s="10" t="s">
        <v>94</v>
      </c>
      <c r="C20" s="54">
        <v>40</v>
      </c>
      <c r="D20" s="67">
        <v>61</v>
      </c>
      <c r="E20" s="58">
        <v>48.4</v>
      </c>
      <c r="F20" s="105">
        <v>1.2</v>
      </c>
      <c r="G20" s="67">
        <v>1.1000000000000001</v>
      </c>
      <c r="H20" s="58">
        <v>1.5</v>
      </c>
      <c r="I20" s="105">
        <v>12.6</v>
      </c>
      <c r="J20" s="67">
        <v>3.3</v>
      </c>
      <c r="K20" s="58">
        <v>18.899999999999999</v>
      </c>
    </row>
    <row r="21" spans="1:11" ht="30.6" customHeight="1" x14ac:dyDescent="0.3"/>
    <row r="22" spans="1:11" ht="30.6" customHeight="1" x14ac:dyDescent="0.3"/>
    <row r="23" spans="1:11" ht="30.6" customHeight="1" x14ac:dyDescent="0.3"/>
    <row r="24" spans="1:11" ht="30.6" customHeight="1" x14ac:dyDescent="0.3"/>
    <row r="25" spans="1:11" ht="30.6" customHeight="1" x14ac:dyDescent="0.3"/>
    <row r="26" spans="1:11" ht="30.6" customHeight="1" x14ac:dyDescent="0.3"/>
  </sheetData>
  <autoFilter ref="A4:B4" xr:uid="{00000000-0009-0000-0000-00001000000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E475-7B91-4A5A-8B5A-B60B9A54192D}">
  <sheetPr>
    <tabColor rgb="FFFEF4E5"/>
  </sheetPr>
  <dimension ref="A1:H140"/>
  <sheetViews>
    <sheetView workbookViewId="0">
      <pane xSplit="2" ySplit="4" topLeftCell="C5"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38" customWidth="1"/>
    <col min="2" max="2" width="25" style="140" customWidth="1"/>
    <col min="3" max="5" width="15.88671875" style="138" customWidth="1"/>
    <col min="6" max="6" width="15.88671875" style="136" customWidth="1"/>
    <col min="7" max="16384" width="8.5546875" style="138"/>
  </cols>
  <sheetData>
    <row r="1" spans="1:8" s="68" customFormat="1" ht="18" customHeight="1" x14ac:dyDescent="0.3">
      <c r="A1" s="382" t="s">
        <v>137</v>
      </c>
      <c r="B1" s="69" t="s">
        <v>138</v>
      </c>
      <c r="C1" s="382"/>
      <c r="D1" s="382"/>
      <c r="F1" s="382"/>
    </row>
    <row r="2" spans="1:8" ht="18" customHeight="1" x14ac:dyDescent="0.3">
      <c r="A2" s="136"/>
      <c r="B2" s="137" t="s">
        <v>139</v>
      </c>
      <c r="C2" s="136"/>
      <c r="D2" s="136"/>
    </row>
    <row r="3" spans="1:8" ht="18" customHeight="1" x14ac:dyDescent="0.3">
      <c r="A3" s="136"/>
      <c r="C3" s="136"/>
      <c r="E3" s="136"/>
    </row>
    <row r="4" spans="1:8" s="145" customFormat="1" ht="30" customHeight="1" thickBot="1" x14ac:dyDescent="0.35">
      <c r="A4" s="141"/>
      <c r="B4" s="142"/>
      <c r="C4" s="143" t="s">
        <v>140</v>
      </c>
      <c r="D4" s="143" t="s">
        <v>141</v>
      </c>
      <c r="E4" s="143" t="s">
        <v>142</v>
      </c>
      <c r="F4" s="143" t="s">
        <v>143</v>
      </c>
      <c r="G4" s="144"/>
      <c r="H4" s="144"/>
    </row>
    <row r="5" spans="1:8" s="145" customFormat="1" ht="30" customHeight="1" x14ac:dyDescent="0.3">
      <c r="A5" s="107">
        <v>40178</v>
      </c>
      <c r="B5" s="146" t="s">
        <v>144</v>
      </c>
      <c r="C5" s="147">
        <v>4</v>
      </c>
      <c r="D5" s="147">
        <v>7</v>
      </c>
      <c r="E5" s="147">
        <v>267</v>
      </c>
      <c r="F5" s="148">
        <v>278</v>
      </c>
    </row>
    <row r="6" spans="1:8" s="151" customFormat="1" ht="30" customHeight="1" x14ac:dyDescent="0.3">
      <c r="A6" s="149">
        <v>40178</v>
      </c>
      <c r="B6" s="150" t="s">
        <v>145</v>
      </c>
      <c r="C6" s="151">
        <v>0.1</v>
      </c>
      <c r="D6" s="152">
        <v>11.7</v>
      </c>
      <c r="E6" s="153">
        <v>88.2</v>
      </c>
      <c r="F6" s="154">
        <v>100</v>
      </c>
    </row>
    <row r="7" spans="1:8" s="145" customFormat="1" ht="30" customHeight="1" x14ac:dyDescent="0.3">
      <c r="A7" s="107">
        <v>40543</v>
      </c>
      <c r="B7" s="146" t="s">
        <v>144</v>
      </c>
      <c r="C7" s="147">
        <v>3</v>
      </c>
      <c r="D7" s="147">
        <v>7</v>
      </c>
      <c r="E7" s="147">
        <v>260</v>
      </c>
      <c r="F7" s="148">
        <v>270</v>
      </c>
    </row>
    <row r="8" spans="1:8" s="151" customFormat="1" ht="30" customHeight="1" x14ac:dyDescent="0.3">
      <c r="A8" s="149">
        <v>40543</v>
      </c>
      <c r="B8" s="150" t="s">
        <v>145</v>
      </c>
      <c r="C8" s="151">
        <v>0.1</v>
      </c>
      <c r="D8" s="153">
        <v>8.3000000000000007</v>
      </c>
      <c r="E8" s="153">
        <v>91.7</v>
      </c>
      <c r="F8" s="154">
        <v>100</v>
      </c>
    </row>
    <row r="9" spans="1:8" s="145" customFormat="1" ht="30" customHeight="1" x14ac:dyDescent="0.3">
      <c r="A9" s="107">
        <v>40908</v>
      </c>
      <c r="B9" s="146" t="s">
        <v>144</v>
      </c>
      <c r="C9" s="147">
        <v>3</v>
      </c>
      <c r="D9" s="147">
        <v>7</v>
      </c>
      <c r="E9" s="147">
        <v>250</v>
      </c>
      <c r="F9" s="148">
        <v>260</v>
      </c>
    </row>
    <row r="10" spans="1:8" s="151" customFormat="1" ht="30" customHeight="1" x14ac:dyDescent="0.3">
      <c r="A10" s="149">
        <v>40908</v>
      </c>
      <c r="B10" s="150" t="s">
        <v>145</v>
      </c>
      <c r="C10" s="151">
        <v>0.1</v>
      </c>
      <c r="D10" s="153">
        <v>8.1</v>
      </c>
      <c r="E10" s="153">
        <v>91.8</v>
      </c>
      <c r="F10" s="154">
        <v>100</v>
      </c>
    </row>
    <row r="11" spans="1:8" s="145" customFormat="1" ht="30" customHeight="1" x14ac:dyDescent="0.3">
      <c r="A11" s="107">
        <v>41274</v>
      </c>
      <c r="B11" s="146" t="s">
        <v>144</v>
      </c>
      <c r="C11" s="147">
        <v>2</v>
      </c>
      <c r="D11" s="147">
        <v>6</v>
      </c>
      <c r="E11" s="147">
        <v>243</v>
      </c>
      <c r="F11" s="148">
        <v>251</v>
      </c>
    </row>
    <row r="12" spans="1:8" s="151" customFormat="1" ht="30" customHeight="1" x14ac:dyDescent="0.3">
      <c r="A12" s="149">
        <v>41274</v>
      </c>
      <c r="B12" s="150" t="s">
        <v>145</v>
      </c>
      <c r="C12" s="151">
        <v>0.1</v>
      </c>
      <c r="D12" s="153">
        <v>7.5</v>
      </c>
      <c r="E12" s="153">
        <v>92.4</v>
      </c>
      <c r="F12" s="154">
        <v>100</v>
      </c>
    </row>
    <row r="13" spans="1:8" s="145" customFormat="1" ht="30" customHeight="1" x14ac:dyDescent="0.3">
      <c r="A13" s="107">
        <v>41639</v>
      </c>
      <c r="B13" s="146" t="s">
        <v>144</v>
      </c>
      <c r="C13" s="147">
        <v>2</v>
      </c>
      <c r="D13" s="147">
        <v>5</v>
      </c>
      <c r="E13" s="147">
        <v>237</v>
      </c>
      <c r="F13" s="148">
        <v>244</v>
      </c>
    </row>
    <row r="14" spans="1:8" s="151" customFormat="1" ht="30" customHeight="1" x14ac:dyDescent="0.3">
      <c r="A14" s="149">
        <v>41639</v>
      </c>
      <c r="B14" s="150" t="s">
        <v>145</v>
      </c>
      <c r="C14" s="151">
        <v>0.1</v>
      </c>
      <c r="D14" s="153">
        <v>8.6</v>
      </c>
      <c r="E14" s="153">
        <v>91.3</v>
      </c>
      <c r="F14" s="154">
        <v>100</v>
      </c>
    </row>
    <row r="15" spans="1:8" s="145" customFormat="1" ht="30" customHeight="1" x14ac:dyDescent="0.3">
      <c r="A15" s="107">
        <v>42004</v>
      </c>
      <c r="B15" s="146" t="s">
        <v>144</v>
      </c>
      <c r="C15" s="147">
        <v>2</v>
      </c>
      <c r="D15" s="147">
        <v>4</v>
      </c>
      <c r="E15" s="147">
        <v>232</v>
      </c>
      <c r="F15" s="148">
        <v>238</v>
      </c>
    </row>
    <row r="16" spans="1:8" s="151" customFormat="1" ht="30" customHeight="1" x14ac:dyDescent="0.3">
      <c r="A16" s="149">
        <v>42004</v>
      </c>
      <c r="B16" s="150" t="s">
        <v>145</v>
      </c>
      <c r="C16" s="151">
        <v>0.1</v>
      </c>
      <c r="D16" s="153">
        <v>10.7</v>
      </c>
      <c r="E16" s="153">
        <v>89.2</v>
      </c>
      <c r="F16" s="154">
        <v>100</v>
      </c>
    </row>
    <row r="17" spans="1:6" s="145" customFormat="1" ht="30" customHeight="1" x14ac:dyDescent="0.3">
      <c r="A17" s="107">
        <v>42369</v>
      </c>
      <c r="B17" s="146" t="s">
        <v>144</v>
      </c>
      <c r="C17" s="147">
        <v>2</v>
      </c>
      <c r="D17" s="147">
        <v>4</v>
      </c>
      <c r="E17" s="147">
        <v>228</v>
      </c>
      <c r="F17" s="148">
        <v>234</v>
      </c>
    </row>
    <row r="18" spans="1:6" s="151" customFormat="1" ht="30" customHeight="1" x14ac:dyDescent="0.3">
      <c r="A18" s="149">
        <v>42369</v>
      </c>
      <c r="B18" s="150" t="s">
        <v>145</v>
      </c>
      <c r="C18" s="151">
        <v>0.1</v>
      </c>
      <c r="D18" s="153">
        <v>11.3</v>
      </c>
      <c r="E18" s="153">
        <v>88.6</v>
      </c>
      <c r="F18" s="154">
        <v>100</v>
      </c>
    </row>
    <row r="19" spans="1:6" s="145" customFormat="1" ht="30" customHeight="1" x14ac:dyDescent="0.3">
      <c r="A19" s="107">
        <v>42735</v>
      </c>
      <c r="B19" s="146" t="s">
        <v>144</v>
      </c>
      <c r="C19" s="147">
        <v>2</v>
      </c>
      <c r="D19" s="147">
        <v>3</v>
      </c>
      <c r="E19" s="147">
        <v>225</v>
      </c>
      <c r="F19" s="148">
        <v>230</v>
      </c>
    </row>
    <row r="20" spans="1:6" s="151" customFormat="1" ht="30" customHeight="1" x14ac:dyDescent="0.3">
      <c r="A20" s="149">
        <v>42735</v>
      </c>
      <c r="B20" s="150" t="s">
        <v>145</v>
      </c>
      <c r="C20" s="151">
        <v>8.5</v>
      </c>
      <c r="D20" s="153">
        <v>0.9</v>
      </c>
      <c r="E20" s="153">
        <v>90.6</v>
      </c>
      <c r="F20" s="154">
        <v>100</v>
      </c>
    </row>
    <row r="21" spans="1:6" s="145" customFormat="1" ht="30" customHeight="1" x14ac:dyDescent="0.3">
      <c r="A21" s="107">
        <v>43100</v>
      </c>
      <c r="B21" s="146" t="s">
        <v>144</v>
      </c>
      <c r="C21" s="147">
        <v>2</v>
      </c>
      <c r="D21" s="147">
        <v>2</v>
      </c>
      <c r="E21" s="147">
        <v>227</v>
      </c>
      <c r="F21" s="148">
        <v>231</v>
      </c>
    </row>
    <row r="22" spans="1:6" s="151" customFormat="1" ht="30" customHeight="1" x14ac:dyDescent="0.3">
      <c r="A22" s="149">
        <v>43100</v>
      </c>
      <c r="B22" s="150" t="s">
        <v>145</v>
      </c>
      <c r="C22" s="151">
        <v>8.1</v>
      </c>
      <c r="D22" s="153">
        <v>0.8</v>
      </c>
      <c r="E22" s="153">
        <v>91.1</v>
      </c>
      <c r="F22" s="154">
        <v>100</v>
      </c>
    </row>
    <row r="23" spans="1:6" s="145" customFormat="1" ht="30" customHeight="1" x14ac:dyDescent="0.3">
      <c r="A23" s="107">
        <v>43465</v>
      </c>
      <c r="B23" s="146" t="s">
        <v>144</v>
      </c>
      <c r="C23" s="147">
        <v>2</v>
      </c>
      <c r="D23" s="147">
        <v>2</v>
      </c>
      <c r="E23" s="147">
        <v>227</v>
      </c>
      <c r="F23" s="148">
        <v>231</v>
      </c>
    </row>
    <row r="24" spans="1:6" s="151" customFormat="1" ht="30" customHeight="1" x14ac:dyDescent="0.3">
      <c r="A24" s="149">
        <v>43465</v>
      </c>
      <c r="B24" s="150" t="s">
        <v>145</v>
      </c>
      <c r="C24" s="151">
        <v>7.4</v>
      </c>
      <c r="D24" s="153">
        <v>0.6</v>
      </c>
      <c r="E24" s="153">
        <v>92</v>
      </c>
      <c r="F24" s="154">
        <v>100</v>
      </c>
    </row>
    <row r="25" spans="1:6" s="145" customFormat="1" ht="30" customHeight="1" x14ac:dyDescent="0.3">
      <c r="A25" s="107">
        <v>43830</v>
      </c>
      <c r="B25" s="146" t="s">
        <v>144</v>
      </c>
      <c r="C25" s="147">
        <v>4</v>
      </c>
      <c r="D25" s="147">
        <v>1</v>
      </c>
      <c r="E25" s="147">
        <v>223</v>
      </c>
      <c r="F25" s="148">
        <v>228</v>
      </c>
    </row>
    <row r="26" spans="1:6" s="151" customFormat="1" ht="30" customHeight="1" x14ac:dyDescent="0.3">
      <c r="A26" s="149">
        <v>43830</v>
      </c>
      <c r="B26" s="150" t="s">
        <v>145</v>
      </c>
      <c r="C26" s="151">
        <v>8.5</v>
      </c>
      <c r="D26" s="153" t="s">
        <v>61</v>
      </c>
      <c r="E26" s="153">
        <v>91.4</v>
      </c>
      <c r="F26" s="154">
        <v>100</v>
      </c>
    </row>
    <row r="27" spans="1:6" s="145" customFormat="1" ht="30" customHeight="1" x14ac:dyDescent="0.3">
      <c r="A27" s="107">
        <v>44196</v>
      </c>
      <c r="B27" s="146" t="s">
        <v>144</v>
      </c>
      <c r="C27" s="147">
        <v>4</v>
      </c>
      <c r="D27" s="147">
        <v>1</v>
      </c>
      <c r="E27" s="147">
        <v>220</v>
      </c>
      <c r="F27" s="148">
        <v>225</v>
      </c>
    </row>
    <row r="28" spans="1:6" s="151" customFormat="1" ht="30" customHeight="1" x14ac:dyDescent="0.3">
      <c r="A28" s="149">
        <v>44196</v>
      </c>
      <c r="B28" s="150" t="s">
        <v>145</v>
      </c>
      <c r="C28" s="151">
        <v>7.8</v>
      </c>
      <c r="D28" s="153" t="s">
        <v>61</v>
      </c>
      <c r="E28" s="153">
        <v>92.2</v>
      </c>
      <c r="F28" s="154">
        <v>100</v>
      </c>
    </row>
    <row r="29" spans="1:6" s="145" customFormat="1" ht="30" customHeight="1" x14ac:dyDescent="0.3">
      <c r="B29" s="140"/>
      <c r="F29" s="148"/>
    </row>
    <row r="30" spans="1:6" s="145" customFormat="1" ht="30" customHeight="1" x14ac:dyDescent="0.3">
      <c r="B30" s="140"/>
      <c r="F30" s="148"/>
    </row>
    <row r="31" spans="1:6" s="145" customFormat="1" ht="30" customHeight="1" x14ac:dyDescent="0.3">
      <c r="B31" s="140"/>
      <c r="F31" s="148"/>
    </row>
    <row r="32" spans="1:6" s="145" customFormat="1" ht="30" customHeight="1" x14ac:dyDescent="0.3">
      <c r="B32" s="140"/>
      <c r="F32" s="148"/>
    </row>
    <row r="33" spans="2:6" s="145" customFormat="1" ht="30" customHeight="1" x14ac:dyDescent="0.3">
      <c r="B33" s="140"/>
      <c r="F33" s="148"/>
    </row>
    <row r="34" spans="2:6" s="145" customFormat="1" ht="30" customHeight="1" x14ac:dyDescent="0.3">
      <c r="B34" s="140"/>
      <c r="F34" s="148"/>
    </row>
    <row r="35" spans="2:6" s="145" customFormat="1" ht="30" customHeight="1" x14ac:dyDescent="0.3">
      <c r="B35" s="140"/>
      <c r="F35" s="148"/>
    </row>
    <row r="36" spans="2:6" s="145" customFormat="1" ht="30" customHeight="1" x14ac:dyDescent="0.3">
      <c r="B36" s="140"/>
      <c r="F36" s="148"/>
    </row>
    <row r="37" spans="2:6" s="145" customFormat="1" ht="30" customHeight="1" x14ac:dyDescent="0.3">
      <c r="B37" s="140"/>
      <c r="F37" s="148"/>
    </row>
    <row r="38" spans="2:6" s="145" customFormat="1" ht="30" customHeight="1" x14ac:dyDescent="0.3">
      <c r="B38" s="140"/>
      <c r="F38" s="148"/>
    </row>
    <row r="39" spans="2:6" s="145" customFormat="1" ht="30" customHeight="1" x14ac:dyDescent="0.3">
      <c r="B39" s="140"/>
      <c r="F39" s="148"/>
    </row>
    <row r="40" spans="2:6" s="145" customFormat="1" ht="30" customHeight="1" x14ac:dyDescent="0.3">
      <c r="B40" s="140"/>
      <c r="F40" s="148"/>
    </row>
    <row r="41" spans="2:6" s="145" customFormat="1" ht="30" customHeight="1" x14ac:dyDescent="0.3">
      <c r="B41" s="140"/>
      <c r="F41" s="148"/>
    </row>
    <row r="42" spans="2:6" s="145" customFormat="1" ht="30" customHeight="1" x14ac:dyDescent="0.3">
      <c r="B42" s="140"/>
      <c r="F42" s="148"/>
    </row>
    <row r="43" spans="2:6" s="145" customFormat="1" ht="30" customHeight="1" x14ac:dyDescent="0.3">
      <c r="B43" s="140"/>
      <c r="F43" s="148"/>
    </row>
    <row r="44" spans="2:6" s="145" customFormat="1" ht="30" customHeight="1" x14ac:dyDescent="0.3">
      <c r="B44" s="140"/>
      <c r="F44" s="148"/>
    </row>
    <row r="45" spans="2:6" s="145" customFormat="1" ht="30" customHeight="1" x14ac:dyDescent="0.3">
      <c r="B45" s="140"/>
      <c r="F45" s="148"/>
    </row>
    <row r="46" spans="2:6" s="145" customFormat="1" ht="30" customHeight="1" x14ac:dyDescent="0.3">
      <c r="B46" s="140"/>
      <c r="F46" s="148"/>
    </row>
    <row r="47" spans="2:6" s="145" customFormat="1" ht="30" customHeight="1" x14ac:dyDescent="0.3">
      <c r="B47" s="140"/>
      <c r="F47" s="148"/>
    </row>
    <row r="48" spans="2:6" s="145" customFormat="1" ht="30" customHeight="1" x14ac:dyDescent="0.3">
      <c r="B48" s="140"/>
      <c r="F48" s="148"/>
    </row>
    <row r="49" spans="2:6" s="145" customFormat="1" ht="30" customHeight="1" x14ac:dyDescent="0.3">
      <c r="B49" s="140"/>
      <c r="F49" s="148"/>
    </row>
    <row r="50" spans="2:6" s="145" customFormat="1" ht="30" customHeight="1" x14ac:dyDescent="0.3">
      <c r="B50" s="140"/>
      <c r="F50" s="148"/>
    </row>
    <row r="51" spans="2:6" s="145" customFormat="1" ht="30" customHeight="1" x14ac:dyDescent="0.3">
      <c r="B51" s="140"/>
      <c r="F51" s="148"/>
    </row>
    <row r="52" spans="2:6" s="145" customFormat="1" ht="30" customHeight="1" x14ac:dyDescent="0.3">
      <c r="B52" s="140"/>
      <c r="F52" s="148"/>
    </row>
    <row r="53" spans="2:6" s="145" customFormat="1" ht="30" customHeight="1" x14ac:dyDescent="0.3">
      <c r="B53" s="140"/>
      <c r="F53" s="148"/>
    </row>
    <row r="54" spans="2:6" s="145" customFormat="1" ht="30" customHeight="1" x14ac:dyDescent="0.3">
      <c r="B54" s="140"/>
      <c r="F54" s="148"/>
    </row>
    <row r="55" spans="2:6" s="145" customFormat="1" ht="30" customHeight="1" x14ac:dyDescent="0.3">
      <c r="B55" s="140"/>
      <c r="F55" s="148"/>
    </row>
    <row r="56" spans="2:6" s="145" customFormat="1" ht="30" customHeight="1" x14ac:dyDescent="0.3">
      <c r="B56" s="140"/>
      <c r="F56" s="148"/>
    </row>
    <row r="57" spans="2:6" s="145" customFormat="1" ht="30" customHeight="1" x14ac:dyDescent="0.3">
      <c r="B57" s="140"/>
      <c r="F57" s="148"/>
    </row>
    <row r="58" spans="2:6" s="145" customFormat="1" ht="30" customHeight="1" x14ac:dyDescent="0.3">
      <c r="B58" s="140"/>
      <c r="F58" s="148"/>
    </row>
    <row r="59" spans="2:6" s="145" customFormat="1" ht="30" customHeight="1" x14ac:dyDescent="0.3">
      <c r="B59" s="140"/>
      <c r="F59" s="148"/>
    </row>
    <row r="60" spans="2:6" s="145" customFormat="1" ht="30" customHeight="1" x14ac:dyDescent="0.3">
      <c r="B60" s="140"/>
      <c r="F60" s="148"/>
    </row>
    <row r="61" spans="2:6" s="145" customFormat="1" ht="30" customHeight="1" x14ac:dyDescent="0.3">
      <c r="B61" s="140"/>
      <c r="F61" s="148"/>
    </row>
    <row r="62" spans="2:6" s="145" customFormat="1" ht="30" customHeight="1" x14ac:dyDescent="0.3">
      <c r="B62" s="140"/>
      <c r="F62" s="148"/>
    </row>
    <row r="63" spans="2:6" s="145" customFormat="1" ht="30" customHeight="1" x14ac:dyDescent="0.3">
      <c r="B63" s="140"/>
      <c r="F63" s="148"/>
    </row>
    <row r="64" spans="2:6" s="145" customFormat="1" ht="30" customHeight="1" x14ac:dyDescent="0.3">
      <c r="B64" s="140"/>
      <c r="F64" s="148"/>
    </row>
    <row r="65" spans="2:6" s="145" customFormat="1" ht="30" customHeight="1" x14ac:dyDescent="0.3">
      <c r="B65" s="140"/>
      <c r="F65" s="148"/>
    </row>
    <row r="66" spans="2:6" s="145" customFormat="1" ht="30" customHeight="1" x14ac:dyDescent="0.3">
      <c r="B66" s="140"/>
      <c r="F66" s="148"/>
    </row>
    <row r="67" spans="2:6" s="145" customFormat="1" ht="30" customHeight="1" x14ac:dyDescent="0.3">
      <c r="B67" s="140"/>
      <c r="F67" s="148"/>
    </row>
    <row r="68" spans="2:6" s="145" customFormat="1" ht="30" customHeight="1" x14ac:dyDescent="0.3">
      <c r="B68" s="140"/>
      <c r="F68" s="148"/>
    </row>
    <row r="69" spans="2:6" s="145" customFormat="1" ht="30" customHeight="1" x14ac:dyDescent="0.3">
      <c r="B69" s="140"/>
      <c r="F69" s="148"/>
    </row>
    <row r="70" spans="2:6" s="145" customFormat="1" ht="30" customHeight="1" x14ac:dyDescent="0.3">
      <c r="B70" s="140"/>
      <c r="F70" s="148"/>
    </row>
    <row r="71" spans="2:6" s="145" customFormat="1" ht="30" customHeight="1" x14ac:dyDescent="0.3">
      <c r="B71" s="140"/>
      <c r="F71" s="148"/>
    </row>
    <row r="72" spans="2:6" s="145" customFormat="1" ht="30" customHeight="1" x14ac:dyDescent="0.3">
      <c r="B72" s="140"/>
      <c r="F72" s="148"/>
    </row>
    <row r="73" spans="2:6" s="145" customFormat="1" ht="30" customHeight="1" x14ac:dyDescent="0.3">
      <c r="B73" s="140"/>
      <c r="F73" s="148"/>
    </row>
    <row r="74" spans="2:6" s="145" customFormat="1" ht="30" customHeight="1" x14ac:dyDescent="0.3">
      <c r="B74" s="140"/>
      <c r="F74" s="148"/>
    </row>
    <row r="75" spans="2:6" s="145" customFormat="1" ht="30" customHeight="1" x14ac:dyDescent="0.3">
      <c r="B75" s="140"/>
      <c r="F75" s="148"/>
    </row>
    <row r="76" spans="2:6" s="145" customFormat="1" ht="30" customHeight="1" x14ac:dyDescent="0.3">
      <c r="B76" s="140"/>
      <c r="F76" s="148"/>
    </row>
    <row r="77" spans="2:6" s="145" customFormat="1" ht="30" customHeight="1" x14ac:dyDescent="0.3">
      <c r="B77" s="140"/>
      <c r="F77" s="148"/>
    </row>
    <row r="78" spans="2:6" s="145" customFormat="1" ht="30" customHeight="1" x14ac:dyDescent="0.3">
      <c r="B78" s="140"/>
      <c r="F78" s="148"/>
    </row>
    <row r="79" spans="2:6" s="145" customFormat="1" ht="30" customHeight="1" x14ac:dyDescent="0.3">
      <c r="B79" s="140"/>
      <c r="F79" s="148"/>
    </row>
    <row r="80" spans="2:6" s="145" customFormat="1" ht="30" customHeight="1" x14ac:dyDescent="0.3">
      <c r="B80" s="140"/>
      <c r="F80" s="148"/>
    </row>
    <row r="81" spans="2:6" s="145" customFormat="1" ht="30" customHeight="1" x14ac:dyDescent="0.3">
      <c r="B81" s="140"/>
      <c r="F81" s="148"/>
    </row>
    <row r="82" spans="2:6" s="145" customFormat="1" ht="30" customHeight="1" x14ac:dyDescent="0.3">
      <c r="B82" s="140"/>
      <c r="F82" s="148"/>
    </row>
    <row r="83" spans="2:6" s="145" customFormat="1" ht="30" customHeight="1" x14ac:dyDescent="0.3">
      <c r="B83" s="140"/>
      <c r="F83" s="148"/>
    </row>
    <row r="84" spans="2:6" s="145" customFormat="1" ht="30" customHeight="1" x14ac:dyDescent="0.3">
      <c r="B84" s="140"/>
      <c r="F84" s="148"/>
    </row>
    <row r="85" spans="2:6" s="145" customFormat="1" ht="30" customHeight="1" x14ac:dyDescent="0.3">
      <c r="B85" s="140"/>
      <c r="F85" s="148"/>
    </row>
    <row r="86" spans="2:6" s="145" customFormat="1" ht="30" customHeight="1" x14ac:dyDescent="0.3">
      <c r="B86" s="140"/>
      <c r="F86" s="148"/>
    </row>
    <row r="87" spans="2:6" s="145" customFormat="1" ht="30" customHeight="1" x14ac:dyDescent="0.3">
      <c r="B87" s="140"/>
      <c r="F87" s="148"/>
    </row>
    <row r="88" spans="2:6" s="145" customFormat="1" ht="30" customHeight="1" x14ac:dyDescent="0.3">
      <c r="B88" s="140"/>
      <c r="F88" s="148"/>
    </row>
    <row r="89" spans="2:6" s="145" customFormat="1" ht="30" customHeight="1" x14ac:dyDescent="0.3">
      <c r="B89" s="140"/>
      <c r="F89" s="148"/>
    </row>
    <row r="90" spans="2:6" s="145" customFormat="1" ht="30" customHeight="1" x14ac:dyDescent="0.3">
      <c r="B90" s="140"/>
      <c r="F90" s="148"/>
    </row>
    <row r="91" spans="2:6" s="145" customFormat="1" ht="30" customHeight="1" x14ac:dyDescent="0.3">
      <c r="B91" s="140"/>
      <c r="F91" s="148"/>
    </row>
    <row r="92" spans="2:6" s="145" customFormat="1" ht="30" customHeight="1" x14ac:dyDescent="0.3">
      <c r="B92" s="140"/>
      <c r="F92" s="148"/>
    </row>
    <row r="93" spans="2:6" s="145" customFormat="1" ht="30" customHeight="1" x14ac:dyDescent="0.3">
      <c r="B93" s="140"/>
      <c r="F93" s="148"/>
    </row>
    <row r="94" spans="2:6" s="145" customFormat="1" ht="30" customHeight="1" x14ac:dyDescent="0.3">
      <c r="B94" s="140"/>
      <c r="F94" s="148"/>
    </row>
    <row r="95" spans="2:6" s="145" customFormat="1" ht="30" customHeight="1" x14ac:dyDescent="0.3">
      <c r="B95" s="140"/>
      <c r="F95" s="148"/>
    </row>
    <row r="96" spans="2:6" s="145" customFormat="1" ht="30" customHeight="1" x14ac:dyDescent="0.3">
      <c r="B96" s="140"/>
      <c r="F96" s="148"/>
    </row>
    <row r="97" spans="2:6" s="145" customFormat="1" ht="30" customHeight="1" x14ac:dyDescent="0.3">
      <c r="B97" s="140"/>
      <c r="F97" s="148"/>
    </row>
    <row r="98" spans="2:6" s="145" customFormat="1" ht="30" customHeight="1" x14ac:dyDescent="0.3">
      <c r="B98" s="140"/>
      <c r="F98" s="148"/>
    </row>
    <row r="99" spans="2:6" s="145" customFormat="1" ht="30" customHeight="1" x14ac:dyDescent="0.3">
      <c r="B99" s="140"/>
      <c r="F99" s="148"/>
    </row>
    <row r="100" spans="2:6" s="145" customFormat="1" ht="30" customHeight="1" x14ac:dyDescent="0.3">
      <c r="B100" s="140"/>
      <c r="F100" s="148"/>
    </row>
    <row r="101" spans="2:6" s="145" customFormat="1" ht="30" customHeight="1" x14ac:dyDescent="0.3">
      <c r="B101" s="140"/>
      <c r="F101" s="148"/>
    </row>
    <row r="102" spans="2:6" s="145" customFormat="1" ht="30" customHeight="1" x14ac:dyDescent="0.3">
      <c r="B102" s="140"/>
      <c r="F102" s="148"/>
    </row>
    <row r="103" spans="2:6" s="145" customFormat="1" ht="30" customHeight="1" x14ac:dyDescent="0.3">
      <c r="B103" s="140"/>
      <c r="F103" s="148"/>
    </row>
    <row r="104" spans="2:6" s="145" customFormat="1" ht="30" customHeight="1" x14ac:dyDescent="0.3">
      <c r="B104" s="140"/>
      <c r="F104" s="148"/>
    </row>
    <row r="105" spans="2:6" s="145" customFormat="1" ht="30" customHeight="1" x14ac:dyDescent="0.3">
      <c r="B105" s="140"/>
      <c r="F105" s="148"/>
    </row>
    <row r="106" spans="2:6" s="145" customFormat="1" ht="30" customHeight="1" x14ac:dyDescent="0.3">
      <c r="B106" s="140"/>
      <c r="F106" s="148"/>
    </row>
    <row r="107" spans="2:6" s="145" customFormat="1" ht="30" customHeight="1" x14ac:dyDescent="0.3">
      <c r="B107" s="140"/>
      <c r="F107" s="148"/>
    </row>
    <row r="108" spans="2:6" s="145" customFormat="1" ht="30" customHeight="1" x14ac:dyDescent="0.3">
      <c r="B108" s="140"/>
      <c r="F108" s="148"/>
    </row>
    <row r="109" spans="2:6" s="145" customFormat="1" ht="30" customHeight="1" x14ac:dyDescent="0.3">
      <c r="B109" s="140"/>
      <c r="F109" s="148"/>
    </row>
    <row r="110" spans="2:6" s="145" customFormat="1" ht="30" customHeight="1" x14ac:dyDescent="0.3">
      <c r="B110" s="140"/>
      <c r="F110" s="148"/>
    </row>
    <row r="111" spans="2:6" s="145" customFormat="1" ht="30" customHeight="1" x14ac:dyDescent="0.3">
      <c r="B111" s="140"/>
      <c r="F111" s="148"/>
    </row>
    <row r="112" spans="2:6" s="145" customFormat="1" ht="30" customHeight="1" x14ac:dyDescent="0.3">
      <c r="B112" s="140"/>
      <c r="F112" s="148"/>
    </row>
    <row r="113" spans="2:6" s="145" customFormat="1" ht="30" customHeight="1" x14ac:dyDescent="0.3">
      <c r="B113" s="140"/>
      <c r="F113" s="148"/>
    </row>
    <row r="114" spans="2:6" s="145" customFormat="1" ht="30" customHeight="1" x14ac:dyDescent="0.3">
      <c r="B114" s="140"/>
      <c r="F114" s="148"/>
    </row>
    <row r="115" spans="2:6" s="145" customFormat="1" ht="30" customHeight="1" x14ac:dyDescent="0.3">
      <c r="B115" s="140"/>
      <c r="F115" s="148"/>
    </row>
    <row r="116" spans="2:6" s="145" customFormat="1" ht="30" customHeight="1" x14ac:dyDescent="0.3">
      <c r="B116" s="140"/>
      <c r="F116" s="148"/>
    </row>
    <row r="117" spans="2:6" s="145" customFormat="1" ht="30" customHeight="1" x14ac:dyDescent="0.3">
      <c r="B117" s="140"/>
      <c r="F117" s="148"/>
    </row>
    <row r="118" spans="2:6" s="145" customFormat="1" ht="30" customHeight="1" x14ac:dyDescent="0.3">
      <c r="B118" s="140"/>
      <c r="F118" s="148"/>
    </row>
    <row r="119" spans="2:6" s="145" customFormat="1" ht="30" customHeight="1" x14ac:dyDescent="0.3">
      <c r="B119" s="140"/>
      <c r="F119" s="148"/>
    </row>
    <row r="120" spans="2:6" s="145" customFormat="1" ht="30" customHeight="1" x14ac:dyDescent="0.3">
      <c r="B120" s="140"/>
      <c r="F120" s="148"/>
    </row>
    <row r="121" spans="2:6" s="145" customFormat="1" ht="30" customHeight="1" x14ac:dyDescent="0.3">
      <c r="B121" s="140"/>
      <c r="F121" s="148"/>
    </row>
    <row r="122" spans="2:6" s="145" customFormat="1" ht="30" customHeight="1" x14ac:dyDescent="0.3">
      <c r="B122" s="140"/>
      <c r="F122" s="148"/>
    </row>
    <row r="123" spans="2:6" s="145" customFormat="1" ht="30" customHeight="1" x14ac:dyDescent="0.3">
      <c r="B123" s="140"/>
      <c r="F123" s="148"/>
    </row>
    <row r="124" spans="2:6" s="145" customFormat="1" ht="30" customHeight="1" x14ac:dyDescent="0.3">
      <c r="B124" s="140"/>
      <c r="F124" s="148"/>
    </row>
    <row r="125" spans="2:6" s="145" customFormat="1" ht="30" customHeight="1" x14ac:dyDescent="0.3">
      <c r="B125" s="140"/>
      <c r="F125" s="148"/>
    </row>
    <row r="126" spans="2:6" s="145" customFormat="1" ht="30" customHeight="1" x14ac:dyDescent="0.3">
      <c r="B126" s="140"/>
      <c r="F126" s="148"/>
    </row>
    <row r="127" spans="2:6" s="145" customFormat="1" ht="30" customHeight="1" x14ac:dyDescent="0.3">
      <c r="B127" s="140"/>
      <c r="F127" s="148"/>
    </row>
    <row r="128" spans="2:6" s="145" customFormat="1" ht="30" customHeight="1" x14ac:dyDescent="0.3">
      <c r="B128" s="140"/>
      <c r="F128" s="148"/>
    </row>
    <row r="129" spans="2:6" s="145" customFormat="1" ht="30" customHeight="1" x14ac:dyDescent="0.3">
      <c r="B129" s="140"/>
      <c r="F129" s="148"/>
    </row>
    <row r="130" spans="2:6" s="145" customFormat="1" ht="30" customHeight="1" x14ac:dyDescent="0.3">
      <c r="B130" s="140"/>
      <c r="F130" s="148"/>
    </row>
    <row r="131" spans="2:6" s="145" customFormat="1" ht="18" customHeight="1" x14ac:dyDescent="0.3">
      <c r="B131" s="140"/>
      <c r="F131" s="148"/>
    </row>
    <row r="132" spans="2:6" s="145" customFormat="1" ht="18" customHeight="1" x14ac:dyDescent="0.3">
      <c r="B132" s="140"/>
      <c r="F132" s="148"/>
    </row>
    <row r="133" spans="2:6" s="145" customFormat="1" ht="18" customHeight="1" x14ac:dyDescent="0.3">
      <c r="B133" s="140"/>
      <c r="F133" s="148"/>
    </row>
    <row r="134" spans="2:6" s="145" customFormat="1" ht="18" customHeight="1" x14ac:dyDescent="0.3">
      <c r="B134" s="140"/>
      <c r="F134" s="148"/>
    </row>
    <row r="135" spans="2:6" s="145" customFormat="1" ht="18" customHeight="1" x14ac:dyDescent="0.3">
      <c r="B135" s="140"/>
      <c r="F135" s="148"/>
    </row>
    <row r="136" spans="2:6" s="145" customFormat="1" ht="18" customHeight="1" x14ac:dyDescent="0.3">
      <c r="B136" s="140"/>
      <c r="F136" s="148"/>
    </row>
    <row r="137" spans="2:6" s="145" customFormat="1" ht="18" customHeight="1" x14ac:dyDescent="0.3">
      <c r="B137" s="140"/>
      <c r="F137" s="148"/>
    </row>
    <row r="138" spans="2:6" s="145" customFormat="1" ht="18" customHeight="1" x14ac:dyDescent="0.3">
      <c r="B138" s="140"/>
      <c r="F138" s="148"/>
    </row>
    <row r="139" spans="2:6" s="145" customFormat="1" ht="18" customHeight="1" x14ac:dyDescent="0.3">
      <c r="B139" s="140"/>
      <c r="F139" s="148"/>
    </row>
    <row r="140" spans="2:6" s="145" customFormat="1" ht="18" customHeight="1" x14ac:dyDescent="0.3">
      <c r="B140" s="140"/>
      <c r="F140" s="148"/>
    </row>
  </sheetData>
  <autoFilter ref="A4:B28" xr:uid="{DDD12F3D-AA48-40B9-9161-9A590596958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F5F4"/>
  </sheetPr>
  <dimension ref="A1:I256"/>
  <sheetViews>
    <sheetView zoomScale="120" zoomScaleNormal="120" workbookViewId="0">
      <pane xSplit="3" ySplit="5" topLeftCell="D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8" customWidth="1"/>
    <col min="2" max="2" width="17.5546875" style="46" customWidth="1"/>
    <col min="3" max="3" width="16.33203125" style="11" customWidth="1"/>
    <col min="4" max="9" width="14.44140625" style="19" customWidth="1"/>
    <col min="10" max="16384" width="9.21875" style="19"/>
  </cols>
  <sheetData>
    <row r="1" spans="1:9" s="21" customFormat="1" ht="18" customHeight="1" x14ac:dyDescent="0.3">
      <c r="A1" s="16" t="s">
        <v>12</v>
      </c>
      <c r="B1" s="11" t="s">
        <v>13</v>
      </c>
    </row>
    <row r="2" spans="1:9" ht="18" customHeight="1" x14ac:dyDescent="0.3">
      <c r="B2" s="129" t="s">
        <v>86</v>
      </c>
      <c r="C2" s="19"/>
    </row>
    <row r="3" spans="1:9" ht="18" customHeight="1" x14ac:dyDescent="0.3">
      <c r="C3" s="22"/>
    </row>
    <row r="4" spans="1:9" ht="34.5" customHeight="1" x14ac:dyDescent="0.3">
      <c r="A4" s="589"/>
      <c r="B4" s="589"/>
      <c r="C4" s="589"/>
      <c r="D4" s="586" t="s">
        <v>14</v>
      </c>
      <c r="E4" s="587"/>
      <c r="F4" s="588" t="s">
        <v>15</v>
      </c>
      <c r="G4" s="586"/>
      <c r="H4" s="586"/>
      <c r="I4" s="587"/>
    </row>
    <row r="5" spans="1:9" ht="28.5" customHeight="1" thickBot="1" x14ac:dyDescent="0.35">
      <c r="A5" s="590"/>
      <c r="B5" s="590"/>
      <c r="C5" s="590"/>
      <c r="D5" s="23" t="s">
        <v>16</v>
      </c>
      <c r="E5" s="24" t="s">
        <v>125</v>
      </c>
      <c r="F5" s="25" t="s">
        <v>17</v>
      </c>
      <c r="G5" s="23" t="s">
        <v>18</v>
      </c>
      <c r="H5" s="23" t="s">
        <v>5</v>
      </c>
      <c r="I5" s="24" t="s">
        <v>125</v>
      </c>
    </row>
    <row r="6" spans="1:9" ht="30.6" customHeight="1" x14ac:dyDescent="0.3">
      <c r="A6" s="125">
        <v>41090</v>
      </c>
      <c r="B6" s="18" t="s">
        <v>107</v>
      </c>
      <c r="C6" s="18" t="s">
        <v>96</v>
      </c>
      <c r="D6" s="74">
        <v>57</v>
      </c>
      <c r="E6" s="118">
        <v>0.22178988326848248</v>
      </c>
      <c r="F6" s="119">
        <v>1428</v>
      </c>
      <c r="G6" s="74">
        <v>230</v>
      </c>
      <c r="H6" s="120">
        <v>81404</v>
      </c>
      <c r="I6" s="118">
        <v>0.24951494104196487</v>
      </c>
    </row>
    <row r="7" spans="1:9" ht="30.6" customHeight="1" x14ac:dyDescent="0.3">
      <c r="A7" s="126">
        <v>41090</v>
      </c>
      <c r="B7" s="18" t="s">
        <v>107</v>
      </c>
      <c r="C7" s="18" t="s">
        <v>97</v>
      </c>
      <c r="D7" s="74">
        <v>143</v>
      </c>
      <c r="E7" s="118">
        <v>0.55642023346303504</v>
      </c>
      <c r="F7" s="119">
        <v>1115</v>
      </c>
      <c r="G7" s="74">
        <v>73</v>
      </c>
      <c r="H7" s="120">
        <v>159520</v>
      </c>
      <c r="I7" s="118">
        <v>0.48895169027338015</v>
      </c>
    </row>
    <row r="8" spans="1:9" ht="30.6" customHeight="1" x14ac:dyDescent="0.3">
      <c r="A8" s="126">
        <v>41090</v>
      </c>
      <c r="B8" s="18" t="s">
        <v>107</v>
      </c>
      <c r="C8" s="18" t="s">
        <v>103</v>
      </c>
      <c r="D8" s="74">
        <v>57</v>
      </c>
      <c r="E8" s="118">
        <v>0.22178988326848248</v>
      </c>
      <c r="F8" s="119">
        <v>1496</v>
      </c>
      <c r="G8" s="74">
        <v>182</v>
      </c>
      <c r="H8" s="120">
        <v>85324</v>
      </c>
      <c r="I8" s="118">
        <v>0.2615303035411603</v>
      </c>
    </row>
    <row r="9" spans="1:9" s="56" customFormat="1" ht="30.6" customHeight="1" x14ac:dyDescent="0.3">
      <c r="A9" s="127">
        <v>41090</v>
      </c>
      <c r="B9" s="10" t="s">
        <v>108</v>
      </c>
      <c r="C9" s="10" t="s">
        <v>104</v>
      </c>
      <c r="D9" s="121">
        <v>257</v>
      </c>
      <c r="E9" s="122">
        <v>1</v>
      </c>
      <c r="F9" s="123">
        <v>1269</v>
      </c>
      <c r="G9" s="121">
        <v>106</v>
      </c>
      <c r="H9" s="124">
        <v>326249</v>
      </c>
      <c r="I9" s="122">
        <v>1</v>
      </c>
    </row>
    <row r="10" spans="1:9" ht="30.6" customHeight="1" x14ac:dyDescent="0.3">
      <c r="A10" s="125">
        <v>41455</v>
      </c>
      <c r="B10" s="18" t="s">
        <v>107</v>
      </c>
      <c r="C10" s="18" t="s">
        <v>96</v>
      </c>
      <c r="D10" s="2">
        <v>55</v>
      </c>
      <c r="E10" s="33">
        <v>22.2</v>
      </c>
      <c r="F10" s="28">
        <v>1832</v>
      </c>
      <c r="G10" s="2">
        <v>408</v>
      </c>
      <c r="H10" s="4">
        <v>100796</v>
      </c>
      <c r="I10" s="33">
        <v>29.1</v>
      </c>
    </row>
    <row r="11" spans="1:9" ht="30.6" customHeight="1" x14ac:dyDescent="0.3">
      <c r="A11" s="126">
        <v>41455</v>
      </c>
      <c r="B11" s="18" t="s">
        <v>107</v>
      </c>
      <c r="C11" s="18" t="s">
        <v>97</v>
      </c>
      <c r="D11" s="2">
        <v>138</v>
      </c>
      <c r="E11" s="33">
        <v>55.9</v>
      </c>
      <c r="F11" s="28">
        <v>1187</v>
      </c>
      <c r="G11" s="2">
        <v>85</v>
      </c>
      <c r="H11" s="4">
        <v>163905</v>
      </c>
      <c r="I11" s="33">
        <v>47.3</v>
      </c>
    </row>
    <row r="12" spans="1:9" ht="30.6" customHeight="1" x14ac:dyDescent="0.3">
      <c r="A12" s="126">
        <v>41455</v>
      </c>
      <c r="B12" s="18" t="s">
        <v>107</v>
      </c>
      <c r="C12" s="18" t="s">
        <v>103</v>
      </c>
      <c r="D12" s="2">
        <v>54</v>
      </c>
      <c r="E12" s="33">
        <v>21.9</v>
      </c>
      <c r="F12" s="28">
        <v>1511</v>
      </c>
      <c r="G12" s="2">
        <v>106</v>
      </c>
      <c r="H12" s="4">
        <v>81605</v>
      </c>
      <c r="I12" s="33">
        <v>23.6</v>
      </c>
    </row>
    <row r="13" spans="1:9" s="56" customFormat="1" ht="30.6" customHeight="1" x14ac:dyDescent="0.3">
      <c r="A13" s="127">
        <v>41455</v>
      </c>
      <c r="B13" s="10" t="s">
        <v>108</v>
      </c>
      <c r="C13" s="10" t="s">
        <v>104</v>
      </c>
      <c r="D13" s="5">
        <v>247</v>
      </c>
      <c r="E13" s="57">
        <v>100</v>
      </c>
      <c r="F13" s="53">
        <v>1402</v>
      </c>
      <c r="G13" s="5">
        <v>102</v>
      </c>
      <c r="H13" s="55">
        <v>346307</v>
      </c>
      <c r="I13" s="57">
        <v>100</v>
      </c>
    </row>
    <row r="14" spans="1:9" ht="30.6" customHeight="1" x14ac:dyDescent="0.3">
      <c r="A14" s="111">
        <v>41639</v>
      </c>
      <c r="B14" s="18" t="s">
        <v>107</v>
      </c>
      <c r="C14" s="18" t="s">
        <v>96</v>
      </c>
      <c r="D14" s="2">
        <v>53</v>
      </c>
      <c r="E14" s="33">
        <v>21.7</v>
      </c>
      <c r="F14" s="28">
        <v>2624</v>
      </c>
      <c r="G14" s="2">
        <v>387</v>
      </c>
      <c r="H14" s="4">
        <v>139125</v>
      </c>
      <c r="I14" s="33">
        <v>32.700000000000003</v>
      </c>
    </row>
    <row r="15" spans="1:9" ht="30.6" customHeight="1" x14ac:dyDescent="0.3">
      <c r="A15" s="108">
        <v>41639</v>
      </c>
      <c r="B15" s="18" t="s">
        <v>107</v>
      </c>
      <c r="C15" s="18" t="s">
        <v>97</v>
      </c>
      <c r="D15" s="2">
        <v>136</v>
      </c>
      <c r="E15" s="33">
        <v>55.8</v>
      </c>
      <c r="F15" s="28">
        <v>1343</v>
      </c>
      <c r="G15" s="2">
        <v>108</v>
      </c>
      <c r="H15" s="4">
        <v>182681</v>
      </c>
      <c r="I15" s="33">
        <v>43</v>
      </c>
    </row>
    <row r="16" spans="1:9" ht="30.6" customHeight="1" x14ac:dyDescent="0.3">
      <c r="A16" s="108">
        <v>41639</v>
      </c>
      <c r="B16" s="18" t="s">
        <v>107</v>
      </c>
      <c r="C16" s="18" t="s">
        <v>103</v>
      </c>
      <c r="D16" s="2">
        <v>55</v>
      </c>
      <c r="E16" s="33">
        <v>22.5</v>
      </c>
      <c r="F16" s="28">
        <v>1876</v>
      </c>
      <c r="G16" s="2">
        <v>182</v>
      </c>
      <c r="H16" s="4">
        <v>103233</v>
      </c>
      <c r="I16" s="33">
        <v>24.3</v>
      </c>
    </row>
    <row r="17" spans="1:9" s="56" customFormat="1" ht="30.6" customHeight="1" x14ac:dyDescent="0.3">
      <c r="A17" s="109">
        <v>41639</v>
      </c>
      <c r="B17" s="10" t="s">
        <v>108</v>
      </c>
      <c r="C17" s="10" t="s">
        <v>104</v>
      </c>
      <c r="D17" s="5">
        <v>244</v>
      </c>
      <c r="E17" s="57">
        <v>100</v>
      </c>
      <c r="F17" s="53">
        <v>1741</v>
      </c>
      <c r="G17" s="5">
        <v>151</v>
      </c>
      <c r="H17" s="55">
        <v>425039</v>
      </c>
      <c r="I17" s="57">
        <v>100</v>
      </c>
    </row>
    <row r="18" spans="1:9" ht="30.6" customHeight="1" x14ac:dyDescent="0.3">
      <c r="A18" s="107">
        <v>42004</v>
      </c>
      <c r="B18" s="18" t="s">
        <v>107</v>
      </c>
      <c r="C18" s="18" t="s">
        <v>96</v>
      </c>
      <c r="D18" s="2">
        <v>52</v>
      </c>
      <c r="E18" s="33">
        <v>21.8</v>
      </c>
      <c r="F18" s="28">
        <v>3069</v>
      </c>
      <c r="G18" s="2">
        <v>525</v>
      </c>
      <c r="H18" s="4">
        <v>159584</v>
      </c>
      <c r="I18" s="33">
        <v>36.799999999999997</v>
      </c>
    </row>
    <row r="19" spans="1:9" ht="30.6" customHeight="1" x14ac:dyDescent="0.3">
      <c r="A19" s="108">
        <v>42004</v>
      </c>
      <c r="B19" s="18" t="s">
        <v>107</v>
      </c>
      <c r="C19" s="18" t="s">
        <v>97</v>
      </c>
      <c r="D19" s="2">
        <v>130</v>
      </c>
      <c r="E19" s="33">
        <v>54.6</v>
      </c>
      <c r="F19" s="28">
        <v>1261</v>
      </c>
      <c r="G19" s="2">
        <v>131</v>
      </c>
      <c r="H19" s="4">
        <v>163962</v>
      </c>
      <c r="I19" s="33">
        <v>37.799999999999997</v>
      </c>
    </row>
    <row r="20" spans="1:9" ht="30.6" customHeight="1" x14ac:dyDescent="0.3">
      <c r="A20" s="108">
        <v>42004</v>
      </c>
      <c r="B20" s="18" t="s">
        <v>107</v>
      </c>
      <c r="C20" s="18" t="s">
        <v>103</v>
      </c>
      <c r="D20" s="2">
        <v>56</v>
      </c>
      <c r="E20" s="33">
        <v>23.5</v>
      </c>
      <c r="F20" s="28">
        <v>1973</v>
      </c>
      <c r="G20" s="2">
        <v>218</v>
      </c>
      <c r="H20" s="4">
        <v>110502</v>
      </c>
      <c r="I20" s="33">
        <v>25.5</v>
      </c>
    </row>
    <row r="21" spans="1:9" s="56" customFormat="1" ht="30.6" customHeight="1" x14ac:dyDescent="0.3">
      <c r="A21" s="109">
        <v>42004</v>
      </c>
      <c r="B21" s="10" t="s">
        <v>108</v>
      </c>
      <c r="C21" s="10" t="s">
        <v>104</v>
      </c>
      <c r="D21" s="5">
        <v>238</v>
      </c>
      <c r="E21" s="57">
        <v>100</v>
      </c>
      <c r="F21" s="53">
        <v>1824</v>
      </c>
      <c r="G21" s="5">
        <v>185</v>
      </c>
      <c r="H21" s="55">
        <v>434053</v>
      </c>
      <c r="I21" s="57">
        <v>100</v>
      </c>
    </row>
    <row r="22" spans="1:9" ht="30.6" customHeight="1" x14ac:dyDescent="0.3">
      <c r="A22" s="107">
        <v>42369</v>
      </c>
      <c r="B22" s="18" t="s">
        <v>107</v>
      </c>
      <c r="C22" s="18" t="s">
        <v>96</v>
      </c>
      <c r="D22" s="2">
        <v>54</v>
      </c>
      <c r="E22" s="33">
        <v>23.1</v>
      </c>
      <c r="F22" s="28">
        <v>3718</v>
      </c>
      <c r="G22" s="2">
        <v>585</v>
      </c>
      <c r="H22" s="4">
        <v>200813</v>
      </c>
      <c r="I22" s="33">
        <v>38.5</v>
      </c>
    </row>
    <row r="23" spans="1:9" ht="30.6" customHeight="1" x14ac:dyDescent="0.3">
      <c r="A23" s="108">
        <v>42369</v>
      </c>
      <c r="B23" s="18" t="s">
        <v>107</v>
      </c>
      <c r="C23" s="18" t="s">
        <v>97</v>
      </c>
      <c r="D23" s="2">
        <v>128</v>
      </c>
      <c r="E23" s="33">
        <v>54.7</v>
      </c>
      <c r="F23" s="28">
        <v>1487</v>
      </c>
      <c r="G23" s="2">
        <v>180</v>
      </c>
      <c r="H23" s="4">
        <v>190362</v>
      </c>
      <c r="I23" s="33">
        <v>36.5</v>
      </c>
    </row>
    <row r="24" spans="1:9" ht="30.6" customHeight="1" x14ac:dyDescent="0.3">
      <c r="A24" s="108">
        <v>42369</v>
      </c>
      <c r="B24" s="18" t="s">
        <v>107</v>
      </c>
      <c r="C24" s="18" t="s">
        <v>103</v>
      </c>
      <c r="D24" s="2">
        <v>52</v>
      </c>
      <c r="E24" s="33">
        <v>22.2</v>
      </c>
      <c r="F24" s="28">
        <v>2509</v>
      </c>
      <c r="G24" s="2">
        <v>203</v>
      </c>
      <c r="H24" s="4">
        <v>130503</v>
      </c>
      <c r="I24" s="33">
        <v>25</v>
      </c>
    </row>
    <row r="25" spans="1:9" s="56" customFormat="1" ht="30.6" customHeight="1" x14ac:dyDescent="0.3">
      <c r="A25" s="109">
        <v>42369</v>
      </c>
      <c r="B25" s="10" t="s">
        <v>108</v>
      </c>
      <c r="C25" s="10" t="s">
        <v>104</v>
      </c>
      <c r="D25" s="5">
        <v>234</v>
      </c>
      <c r="E25" s="57">
        <v>100</v>
      </c>
      <c r="F25" s="53">
        <v>2229</v>
      </c>
      <c r="G25" s="5">
        <v>236</v>
      </c>
      <c r="H25" s="55">
        <v>521678</v>
      </c>
      <c r="I25" s="57">
        <v>100</v>
      </c>
    </row>
    <row r="26" spans="1:9" ht="30.6" customHeight="1" x14ac:dyDescent="0.3">
      <c r="A26" s="107">
        <v>42735</v>
      </c>
      <c r="B26" s="18" t="s">
        <v>107</v>
      </c>
      <c r="C26" s="18" t="s">
        <v>96</v>
      </c>
      <c r="D26" s="2">
        <v>54</v>
      </c>
      <c r="E26" s="33">
        <v>23.5</v>
      </c>
      <c r="F26" s="28">
        <v>2532</v>
      </c>
      <c r="G26" s="2">
        <v>352</v>
      </c>
      <c r="H26" s="4">
        <v>136752</v>
      </c>
      <c r="I26" s="33">
        <v>30.3</v>
      </c>
    </row>
    <row r="27" spans="1:9" ht="30.6" customHeight="1" x14ac:dyDescent="0.3">
      <c r="A27" s="108">
        <v>42735</v>
      </c>
      <c r="B27" s="18" t="s">
        <v>107</v>
      </c>
      <c r="C27" s="18" t="s">
        <v>97</v>
      </c>
      <c r="D27" s="2">
        <v>123</v>
      </c>
      <c r="E27" s="33">
        <v>53.5</v>
      </c>
      <c r="F27" s="28">
        <v>1552</v>
      </c>
      <c r="G27" s="2">
        <v>166</v>
      </c>
      <c r="H27" s="4">
        <v>190099</v>
      </c>
      <c r="I27" s="33">
        <v>42.3</v>
      </c>
    </row>
    <row r="28" spans="1:9" ht="30.6" customHeight="1" x14ac:dyDescent="0.3">
      <c r="A28" s="108">
        <v>42735</v>
      </c>
      <c r="B28" s="18" t="s">
        <v>107</v>
      </c>
      <c r="C28" s="18" t="s">
        <v>103</v>
      </c>
      <c r="D28" s="2">
        <v>53</v>
      </c>
      <c r="E28" s="33">
        <v>23</v>
      </c>
      <c r="F28" s="28">
        <v>2337</v>
      </c>
      <c r="G28" s="2">
        <v>271</v>
      </c>
      <c r="H28" s="4">
        <v>123869</v>
      </c>
      <c r="I28" s="33">
        <v>27.4</v>
      </c>
    </row>
    <row r="29" spans="1:9" s="56" customFormat="1" ht="30.6" customHeight="1" x14ac:dyDescent="0.3">
      <c r="A29" s="109">
        <v>42735</v>
      </c>
      <c r="B29" s="10" t="s">
        <v>108</v>
      </c>
      <c r="C29" s="10" t="s">
        <v>104</v>
      </c>
      <c r="D29" s="5">
        <v>230</v>
      </c>
      <c r="E29" s="57">
        <v>100</v>
      </c>
      <c r="F29" s="53">
        <v>1963</v>
      </c>
      <c r="G29" s="5">
        <v>234</v>
      </c>
      <c r="H29" s="55">
        <v>451612</v>
      </c>
      <c r="I29" s="57">
        <v>100</v>
      </c>
    </row>
    <row r="30" spans="1:9" ht="30.6" customHeight="1" x14ac:dyDescent="0.3">
      <c r="A30" s="107">
        <v>43100</v>
      </c>
      <c r="B30" s="18" t="s">
        <v>107</v>
      </c>
      <c r="C30" s="18" t="s">
        <v>96</v>
      </c>
      <c r="D30" s="2">
        <v>52</v>
      </c>
      <c r="E30" s="33">
        <v>22.5</v>
      </c>
      <c r="F30" s="28">
        <v>3431</v>
      </c>
      <c r="G30" s="2">
        <v>658</v>
      </c>
      <c r="H30" s="4">
        <v>178421</v>
      </c>
      <c r="I30" s="33">
        <v>32.9</v>
      </c>
    </row>
    <row r="31" spans="1:9" ht="30.6" customHeight="1" x14ac:dyDescent="0.3">
      <c r="A31" s="108">
        <v>43100</v>
      </c>
      <c r="B31" s="18" t="s">
        <v>107</v>
      </c>
      <c r="C31" s="18" t="s">
        <v>97</v>
      </c>
      <c r="D31" s="2">
        <v>125</v>
      </c>
      <c r="E31" s="33">
        <v>54.1</v>
      </c>
      <c r="F31" s="28">
        <v>1731</v>
      </c>
      <c r="G31" s="2">
        <v>245</v>
      </c>
      <c r="H31" s="4">
        <v>216489</v>
      </c>
      <c r="I31" s="33">
        <v>39.9</v>
      </c>
    </row>
    <row r="32" spans="1:9" ht="30.6" customHeight="1" x14ac:dyDescent="0.3">
      <c r="A32" s="108">
        <v>43100</v>
      </c>
      <c r="B32" s="18" t="s">
        <v>107</v>
      </c>
      <c r="C32" s="18" t="s">
        <v>103</v>
      </c>
      <c r="D32" s="2">
        <v>54</v>
      </c>
      <c r="E32" s="33">
        <v>23.4</v>
      </c>
      <c r="F32" s="28">
        <v>2740</v>
      </c>
      <c r="G32" s="2">
        <v>323</v>
      </c>
      <c r="H32" s="4">
        <v>148009</v>
      </c>
      <c r="I32" s="33">
        <v>27.3</v>
      </c>
    </row>
    <row r="33" spans="1:9" s="56" customFormat="1" ht="30.6" customHeight="1" x14ac:dyDescent="0.3">
      <c r="A33" s="109">
        <v>43100</v>
      </c>
      <c r="B33" s="10" t="s">
        <v>108</v>
      </c>
      <c r="C33" s="10" t="s">
        <v>104</v>
      </c>
      <c r="D33" s="5">
        <v>231</v>
      </c>
      <c r="E33" s="57">
        <v>100</v>
      </c>
      <c r="F33" s="53">
        <v>2350</v>
      </c>
      <c r="G33" s="5">
        <v>298</v>
      </c>
      <c r="H33" s="55">
        <v>542919</v>
      </c>
      <c r="I33" s="57">
        <v>100</v>
      </c>
    </row>
    <row r="34" spans="1:9" ht="30.6" customHeight="1" x14ac:dyDescent="0.3">
      <c r="A34" s="107">
        <v>43465</v>
      </c>
      <c r="B34" s="18" t="s">
        <v>107</v>
      </c>
      <c r="C34" s="18" t="s">
        <v>96</v>
      </c>
      <c r="D34" s="2">
        <v>49</v>
      </c>
      <c r="E34" s="33">
        <v>21.2</v>
      </c>
      <c r="F34" s="28">
        <v>2789</v>
      </c>
      <c r="G34" s="2">
        <v>597</v>
      </c>
      <c r="H34" s="4">
        <v>136696</v>
      </c>
      <c r="I34" s="33">
        <v>29.7</v>
      </c>
    </row>
    <row r="35" spans="1:9" ht="30.6" customHeight="1" x14ac:dyDescent="0.3">
      <c r="A35" s="108">
        <v>43465</v>
      </c>
      <c r="B35" s="18" t="s">
        <v>107</v>
      </c>
      <c r="C35" s="18" t="s">
        <v>97</v>
      </c>
      <c r="D35" s="2">
        <v>127</v>
      </c>
      <c r="E35" s="33">
        <v>55</v>
      </c>
      <c r="F35" s="28">
        <v>1588</v>
      </c>
      <c r="G35" s="2">
        <v>207</v>
      </c>
      <c r="H35" s="4">
        <v>201798</v>
      </c>
      <c r="I35" s="33">
        <v>43.9</v>
      </c>
    </row>
    <row r="36" spans="1:9" ht="30.6" customHeight="1" x14ac:dyDescent="0.3">
      <c r="A36" s="108">
        <v>43465</v>
      </c>
      <c r="B36" s="18" t="s">
        <v>107</v>
      </c>
      <c r="C36" s="18" t="s">
        <v>103</v>
      </c>
      <c r="D36" s="2">
        <v>55</v>
      </c>
      <c r="E36" s="33">
        <v>23.8</v>
      </c>
      <c r="F36" s="28">
        <v>2212</v>
      </c>
      <c r="G36" s="2">
        <v>224</v>
      </c>
      <c r="H36" s="4">
        <v>121685</v>
      </c>
      <c r="I36" s="33">
        <v>26.4</v>
      </c>
    </row>
    <row r="37" spans="1:9" s="56" customFormat="1" ht="30.6" customHeight="1" x14ac:dyDescent="0.3">
      <c r="A37" s="109">
        <v>43465</v>
      </c>
      <c r="B37" s="10" t="s">
        <v>108</v>
      </c>
      <c r="C37" s="10" t="s">
        <v>104</v>
      </c>
      <c r="D37" s="5">
        <v>231</v>
      </c>
      <c r="E37" s="57">
        <v>100</v>
      </c>
      <c r="F37" s="53">
        <v>1992</v>
      </c>
      <c r="G37" s="5">
        <v>245</v>
      </c>
      <c r="H37" s="55">
        <v>460179</v>
      </c>
      <c r="I37" s="57">
        <v>100</v>
      </c>
    </row>
    <row r="38" spans="1:9" ht="30.6" customHeight="1" x14ac:dyDescent="0.3">
      <c r="A38" s="107">
        <v>43830</v>
      </c>
      <c r="B38" s="18" t="s">
        <v>107</v>
      </c>
      <c r="C38" s="18" t="s">
        <v>96</v>
      </c>
      <c r="D38" s="2">
        <v>50</v>
      </c>
      <c r="E38" s="33">
        <v>21.9</v>
      </c>
      <c r="F38" s="28">
        <v>3569</v>
      </c>
      <c r="G38" s="2">
        <v>597</v>
      </c>
      <c r="H38" s="4">
        <v>178467</v>
      </c>
      <c r="I38" s="33">
        <v>33.200000000000003</v>
      </c>
    </row>
    <row r="39" spans="1:9" ht="30.6" customHeight="1" x14ac:dyDescent="0.3">
      <c r="A39" s="108">
        <v>43830</v>
      </c>
      <c r="B39" s="18" t="s">
        <v>107</v>
      </c>
      <c r="C39" s="18" t="s">
        <v>97</v>
      </c>
      <c r="D39" s="2">
        <v>122</v>
      </c>
      <c r="E39" s="33">
        <v>53.5</v>
      </c>
      <c r="F39" s="28">
        <v>1616</v>
      </c>
      <c r="G39" s="2">
        <v>207</v>
      </c>
      <c r="H39" s="4">
        <v>197208</v>
      </c>
      <c r="I39" s="33">
        <v>36.700000000000003</v>
      </c>
    </row>
    <row r="40" spans="1:9" ht="30.6" customHeight="1" x14ac:dyDescent="0.3">
      <c r="A40" s="108">
        <v>43830</v>
      </c>
      <c r="B40" s="18" t="s">
        <v>107</v>
      </c>
      <c r="C40" s="18" t="s">
        <v>103</v>
      </c>
      <c r="D40" s="2">
        <v>56</v>
      </c>
      <c r="E40" s="33">
        <v>24.6</v>
      </c>
      <c r="F40" s="28">
        <v>2892</v>
      </c>
      <c r="G40" s="2">
        <v>224</v>
      </c>
      <c r="H40" s="4">
        <v>161990</v>
      </c>
      <c r="I40" s="33">
        <v>30.1</v>
      </c>
    </row>
    <row r="41" spans="1:9" ht="30.6" customHeight="1" x14ac:dyDescent="0.3">
      <c r="A41" s="108">
        <v>43830</v>
      </c>
      <c r="B41" s="18" t="s">
        <v>95</v>
      </c>
      <c r="C41" s="16" t="s">
        <v>1</v>
      </c>
      <c r="D41" s="12">
        <v>34</v>
      </c>
      <c r="E41" s="38">
        <v>14.9</v>
      </c>
      <c r="F41" s="30">
        <v>12237</v>
      </c>
      <c r="G41" s="31">
        <v>6280</v>
      </c>
      <c r="H41" s="31">
        <v>416070</v>
      </c>
      <c r="I41" s="38">
        <v>77.400000000000006</v>
      </c>
    </row>
    <row r="42" spans="1:9" ht="30.6" customHeight="1" x14ac:dyDescent="0.3">
      <c r="A42" s="108">
        <v>43830</v>
      </c>
      <c r="B42" s="18" t="s">
        <v>95</v>
      </c>
      <c r="C42" s="16" t="s">
        <v>2</v>
      </c>
      <c r="D42" s="12">
        <v>37</v>
      </c>
      <c r="E42" s="38">
        <v>16.2</v>
      </c>
      <c r="F42" s="30">
        <v>2082</v>
      </c>
      <c r="G42" s="31">
        <v>1594</v>
      </c>
      <c r="H42" s="31">
        <v>77032</v>
      </c>
      <c r="I42" s="38">
        <v>14.3</v>
      </c>
    </row>
    <row r="43" spans="1:9" ht="30.6" customHeight="1" x14ac:dyDescent="0.3">
      <c r="A43" s="108">
        <v>43830</v>
      </c>
      <c r="B43" s="18" t="s">
        <v>95</v>
      </c>
      <c r="C43" s="16" t="s">
        <v>3</v>
      </c>
      <c r="D43" s="12">
        <v>73</v>
      </c>
      <c r="E43" s="38">
        <v>32</v>
      </c>
      <c r="F43" s="32">
        <v>470</v>
      </c>
      <c r="G43" s="12">
        <v>265</v>
      </c>
      <c r="H43" s="31">
        <v>34288</v>
      </c>
      <c r="I43" s="38">
        <v>6.4</v>
      </c>
    </row>
    <row r="44" spans="1:9" ht="30.6" customHeight="1" x14ac:dyDescent="0.3">
      <c r="A44" s="108">
        <v>43830</v>
      </c>
      <c r="B44" s="18" t="s">
        <v>95</v>
      </c>
      <c r="C44" s="18" t="s">
        <v>106</v>
      </c>
      <c r="D44" s="12">
        <v>84</v>
      </c>
      <c r="E44" s="38">
        <v>36.799999999999997</v>
      </c>
      <c r="F44" s="32">
        <v>122</v>
      </c>
      <c r="G44" s="12">
        <v>61</v>
      </c>
      <c r="H44" s="31">
        <v>10275</v>
      </c>
      <c r="I44" s="38">
        <v>1.9</v>
      </c>
    </row>
    <row r="45" spans="1:9" s="56" customFormat="1" ht="30.6" customHeight="1" x14ac:dyDescent="0.3">
      <c r="A45" s="109">
        <v>43830</v>
      </c>
      <c r="B45" s="10" t="s">
        <v>108</v>
      </c>
      <c r="C45" s="10" t="s">
        <v>104</v>
      </c>
      <c r="D45" s="5">
        <v>228</v>
      </c>
      <c r="E45" s="57">
        <v>100</v>
      </c>
      <c r="F45" s="53">
        <v>2358</v>
      </c>
      <c r="G45" s="5">
        <v>245</v>
      </c>
      <c r="H45" s="55">
        <v>537665</v>
      </c>
      <c r="I45" s="57">
        <v>100</v>
      </c>
    </row>
    <row r="46" spans="1:9" ht="30.6" customHeight="1" x14ac:dyDescent="0.3">
      <c r="A46" s="107">
        <v>44196</v>
      </c>
      <c r="B46" s="18" t="s">
        <v>107</v>
      </c>
      <c r="C46" s="18" t="s">
        <v>96</v>
      </c>
      <c r="D46" s="12">
        <v>49</v>
      </c>
      <c r="E46" s="38">
        <v>21.8</v>
      </c>
      <c r="F46" s="30">
        <v>2940</v>
      </c>
      <c r="G46" s="12">
        <v>769</v>
      </c>
      <c r="H46" s="31">
        <v>144079</v>
      </c>
      <c r="I46" s="38">
        <v>29.6</v>
      </c>
    </row>
    <row r="47" spans="1:9" ht="30.6" customHeight="1" x14ac:dyDescent="0.3">
      <c r="A47" s="108">
        <v>44196</v>
      </c>
      <c r="B47" s="18" t="s">
        <v>107</v>
      </c>
      <c r="C47" s="18" t="s">
        <v>97</v>
      </c>
      <c r="D47" s="12">
        <v>125</v>
      </c>
      <c r="E47" s="38">
        <v>55.6</v>
      </c>
      <c r="F47" s="30">
        <v>1328</v>
      </c>
      <c r="G47" s="12">
        <v>205</v>
      </c>
      <c r="H47" s="31">
        <v>166101</v>
      </c>
      <c r="I47" s="38">
        <v>34.1</v>
      </c>
    </row>
    <row r="48" spans="1:9" ht="30.6" customHeight="1" x14ac:dyDescent="0.3">
      <c r="A48" s="108">
        <v>44196</v>
      </c>
      <c r="B48" s="18" t="s">
        <v>107</v>
      </c>
      <c r="C48" s="18" t="s">
        <v>103</v>
      </c>
      <c r="D48" s="12">
        <v>51</v>
      </c>
      <c r="E48" s="38">
        <v>22.7</v>
      </c>
      <c r="F48" s="30">
        <v>3462</v>
      </c>
      <c r="G48" s="12">
        <v>364</v>
      </c>
      <c r="H48" s="31">
        <v>176576</v>
      </c>
      <c r="I48" s="38">
        <v>36.299999999999997</v>
      </c>
    </row>
    <row r="49" spans="1:9" ht="30.6" customHeight="1" x14ac:dyDescent="0.3">
      <c r="A49" s="108">
        <v>44196</v>
      </c>
      <c r="B49" s="18" t="s">
        <v>95</v>
      </c>
      <c r="C49" s="16" t="s">
        <v>1</v>
      </c>
      <c r="D49" s="12">
        <v>33</v>
      </c>
      <c r="E49" s="38">
        <v>14.7</v>
      </c>
      <c r="F49" s="30">
        <v>11527</v>
      </c>
      <c r="G49" s="31">
        <v>7689</v>
      </c>
      <c r="H49" s="31">
        <v>380418</v>
      </c>
      <c r="I49" s="38">
        <v>78.2</v>
      </c>
    </row>
    <row r="50" spans="1:9" ht="30.6" customHeight="1" x14ac:dyDescent="0.3">
      <c r="A50" s="108">
        <v>44196</v>
      </c>
      <c r="B50" s="18" t="s">
        <v>95</v>
      </c>
      <c r="C50" s="16" t="s">
        <v>2</v>
      </c>
      <c r="D50" s="12">
        <v>37</v>
      </c>
      <c r="E50" s="38">
        <v>16.399999999999999</v>
      </c>
      <c r="F50" s="30">
        <v>1713</v>
      </c>
      <c r="G50" s="31">
        <v>1253</v>
      </c>
      <c r="H50" s="31">
        <v>63382</v>
      </c>
      <c r="I50" s="38">
        <v>13</v>
      </c>
    </row>
    <row r="51" spans="1:9" ht="30.6" customHeight="1" x14ac:dyDescent="0.3">
      <c r="A51" s="108">
        <v>44196</v>
      </c>
      <c r="B51" s="18" t="s">
        <v>95</v>
      </c>
      <c r="C51" s="16" t="s">
        <v>3</v>
      </c>
      <c r="D51" s="12">
        <v>71</v>
      </c>
      <c r="E51" s="38">
        <v>31.6</v>
      </c>
      <c r="F51" s="32">
        <v>482</v>
      </c>
      <c r="G51" s="12">
        <v>258</v>
      </c>
      <c r="H51" s="31">
        <v>34276</v>
      </c>
      <c r="I51" s="38">
        <v>7</v>
      </c>
    </row>
    <row r="52" spans="1:9" ht="30.6" customHeight="1" x14ac:dyDescent="0.3">
      <c r="A52" s="108">
        <v>44196</v>
      </c>
      <c r="B52" s="18" t="s">
        <v>95</v>
      </c>
      <c r="C52" s="18" t="s">
        <v>106</v>
      </c>
      <c r="D52" s="12">
        <v>84</v>
      </c>
      <c r="E52" s="38">
        <v>37.299999999999997</v>
      </c>
      <c r="F52" s="32">
        <v>103</v>
      </c>
      <c r="G52" s="12">
        <v>63</v>
      </c>
      <c r="H52" s="31">
        <v>8680</v>
      </c>
      <c r="I52" s="38">
        <v>1.8</v>
      </c>
    </row>
    <row r="53" spans="1:9" s="56" customFormat="1" ht="30.6" customHeight="1" x14ac:dyDescent="0.3">
      <c r="A53" s="109">
        <v>44196</v>
      </c>
      <c r="B53" s="10" t="s">
        <v>108</v>
      </c>
      <c r="C53" s="10" t="s">
        <v>104</v>
      </c>
      <c r="D53" s="54">
        <v>225</v>
      </c>
      <c r="E53" s="58">
        <v>100</v>
      </c>
      <c r="F53" s="59">
        <v>2163</v>
      </c>
      <c r="G53" s="54">
        <v>258</v>
      </c>
      <c r="H53" s="60">
        <v>486757</v>
      </c>
      <c r="I53" s="58">
        <v>100</v>
      </c>
    </row>
    <row r="54" spans="1:9" s="21" customFormat="1" ht="30.6" customHeight="1" x14ac:dyDescent="0.3">
      <c r="A54" s="50"/>
      <c r="B54" s="10"/>
      <c r="C54" s="10"/>
      <c r="D54" s="12"/>
      <c r="E54" s="14"/>
      <c r="F54" s="31"/>
      <c r="G54" s="12"/>
      <c r="H54" s="31"/>
      <c r="I54" s="14"/>
    </row>
    <row r="55" spans="1:9" s="21" customFormat="1" ht="30.6" customHeight="1" x14ac:dyDescent="0.3">
      <c r="B55" s="10"/>
      <c r="C55" s="10"/>
      <c r="D55" s="12"/>
      <c r="E55" s="14"/>
      <c r="F55" s="31"/>
      <c r="G55" s="12"/>
      <c r="H55" s="31"/>
      <c r="I55" s="14"/>
    </row>
    <row r="56" spans="1:9" s="21" customFormat="1" ht="30.6" customHeight="1" x14ac:dyDescent="0.3">
      <c r="A56" s="50"/>
      <c r="B56" s="10"/>
      <c r="C56" s="10"/>
      <c r="D56" s="12"/>
      <c r="E56" s="14"/>
      <c r="F56" s="31"/>
      <c r="G56" s="12"/>
      <c r="H56" s="31"/>
      <c r="I56" s="14"/>
    </row>
    <row r="57" spans="1:9" s="21" customFormat="1" ht="30.6" customHeight="1" x14ac:dyDescent="0.3">
      <c r="A57" s="50"/>
      <c r="B57" s="10"/>
      <c r="C57" s="10"/>
      <c r="D57" s="12"/>
      <c r="E57" s="14"/>
      <c r="F57" s="31"/>
      <c r="G57" s="12"/>
      <c r="H57" s="31"/>
      <c r="I57" s="14"/>
    </row>
    <row r="58" spans="1:9" s="21" customFormat="1" ht="30.6" customHeight="1" x14ac:dyDescent="0.3">
      <c r="A58" s="50"/>
      <c r="B58" s="10"/>
      <c r="C58" s="10"/>
      <c r="D58" s="12"/>
      <c r="E58" s="14"/>
      <c r="F58" s="31"/>
      <c r="G58" s="12"/>
      <c r="H58" s="31"/>
      <c r="I58" s="14"/>
    </row>
    <row r="59" spans="1:9" s="21" customFormat="1" ht="30.6" customHeight="1" x14ac:dyDescent="0.3">
      <c r="A59" s="50"/>
      <c r="B59" s="10"/>
      <c r="C59" s="10"/>
      <c r="D59" s="12"/>
      <c r="E59" s="14"/>
      <c r="F59" s="31"/>
      <c r="G59" s="12"/>
      <c r="H59" s="31"/>
      <c r="I59" s="14"/>
    </row>
    <row r="60" spans="1:9" s="21" customFormat="1" ht="30.6" customHeight="1" x14ac:dyDescent="0.3">
      <c r="A60" s="50"/>
      <c r="B60" s="10"/>
      <c r="C60" s="10"/>
      <c r="D60" s="12"/>
      <c r="E60" s="14"/>
      <c r="F60" s="31"/>
      <c r="G60" s="12"/>
      <c r="H60" s="31"/>
      <c r="I60" s="14"/>
    </row>
    <row r="61" spans="1:9" s="21" customFormat="1" ht="30.6" customHeight="1" x14ac:dyDescent="0.3">
      <c r="A61" s="50"/>
      <c r="B61" s="10"/>
      <c r="C61" s="10"/>
      <c r="D61" s="12"/>
      <c r="E61" s="14"/>
      <c r="F61" s="31"/>
      <c r="G61" s="12"/>
      <c r="H61" s="31"/>
      <c r="I61" s="14"/>
    </row>
    <row r="62" spans="1:9" s="21" customFormat="1" ht="30.6" customHeight="1" x14ac:dyDescent="0.3">
      <c r="A62" s="50"/>
      <c r="B62" s="10"/>
      <c r="C62" s="10"/>
      <c r="D62" s="12"/>
      <c r="E62" s="14"/>
      <c r="F62" s="31"/>
      <c r="G62" s="12"/>
      <c r="H62" s="31"/>
      <c r="I62" s="14"/>
    </row>
    <row r="63" spans="1:9" s="21" customFormat="1" ht="30.6" customHeight="1" x14ac:dyDescent="0.3">
      <c r="A63" s="50"/>
      <c r="B63" s="10"/>
      <c r="C63" s="10"/>
      <c r="D63" s="12"/>
      <c r="E63" s="14"/>
      <c r="F63" s="31"/>
      <c r="G63" s="12"/>
      <c r="H63" s="31"/>
      <c r="I63" s="14"/>
    </row>
    <row r="64" spans="1:9" s="21" customFormat="1" ht="30.6" customHeight="1" x14ac:dyDescent="0.3">
      <c r="A64" s="50"/>
      <c r="B64" s="10"/>
      <c r="C64" s="10"/>
      <c r="D64" s="12"/>
      <c r="E64" s="14"/>
      <c r="F64" s="31"/>
      <c r="G64" s="12"/>
      <c r="H64" s="31"/>
      <c r="I64" s="14"/>
    </row>
    <row r="65" spans="1:9" s="21" customFormat="1" ht="30.6" customHeight="1" x14ac:dyDescent="0.3">
      <c r="A65" s="50"/>
      <c r="B65" s="10"/>
      <c r="C65" s="10"/>
      <c r="D65" s="12"/>
      <c r="E65" s="14"/>
      <c r="F65" s="31"/>
      <c r="G65" s="12"/>
      <c r="H65" s="31"/>
      <c r="I65" s="14"/>
    </row>
    <row r="66" spans="1:9" s="21" customFormat="1" ht="30.6" customHeight="1" x14ac:dyDescent="0.3">
      <c r="A66" s="50"/>
      <c r="B66" s="10"/>
      <c r="C66" s="10"/>
      <c r="D66" s="12"/>
      <c r="E66" s="14"/>
      <c r="F66" s="31"/>
      <c r="G66" s="12"/>
      <c r="H66" s="31"/>
      <c r="I66" s="14"/>
    </row>
    <row r="67" spans="1:9" s="21" customFormat="1" ht="30.6" customHeight="1" x14ac:dyDescent="0.3">
      <c r="A67" s="50"/>
      <c r="B67" s="10"/>
      <c r="C67" s="10"/>
      <c r="D67" s="12"/>
      <c r="E67" s="14"/>
      <c r="F67" s="31"/>
      <c r="G67" s="12"/>
      <c r="H67" s="31"/>
      <c r="I67" s="14"/>
    </row>
    <row r="68" spans="1:9" s="21" customFormat="1" ht="30.6" customHeight="1" x14ac:dyDescent="0.3">
      <c r="A68" s="50"/>
      <c r="B68" s="10"/>
      <c r="C68" s="10"/>
      <c r="D68" s="12"/>
      <c r="E68" s="14"/>
      <c r="F68" s="31"/>
      <c r="G68" s="12"/>
      <c r="H68" s="31"/>
      <c r="I68" s="14"/>
    </row>
    <row r="69" spans="1:9" s="21" customFormat="1" ht="30.6" customHeight="1" x14ac:dyDescent="0.3">
      <c r="A69" s="50"/>
      <c r="B69" s="10"/>
      <c r="C69" s="10"/>
      <c r="D69" s="12"/>
      <c r="E69" s="14"/>
      <c r="F69" s="31"/>
      <c r="G69" s="12"/>
      <c r="H69" s="31"/>
      <c r="I69" s="14"/>
    </row>
    <row r="70" spans="1:9" s="21" customFormat="1" ht="30.6" customHeight="1" x14ac:dyDescent="0.3">
      <c r="A70" s="50"/>
      <c r="B70" s="10"/>
      <c r="C70" s="10"/>
      <c r="D70" s="12"/>
      <c r="E70" s="14"/>
      <c r="F70" s="31"/>
      <c r="G70" s="12"/>
      <c r="H70" s="31"/>
      <c r="I70" s="14"/>
    </row>
    <row r="71" spans="1:9" s="21" customFormat="1" ht="30.6" customHeight="1" x14ac:dyDescent="0.3">
      <c r="A71" s="50"/>
      <c r="B71" s="10"/>
      <c r="C71" s="10"/>
      <c r="D71" s="12"/>
      <c r="E71" s="14"/>
      <c r="F71" s="31"/>
      <c r="G71" s="12"/>
      <c r="H71" s="31"/>
      <c r="I71" s="14"/>
    </row>
    <row r="72" spans="1:9" s="21" customFormat="1" ht="30.6" customHeight="1" x14ac:dyDescent="0.3">
      <c r="A72" s="50"/>
      <c r="B72" s="10"/>
      <c r="C72" s="10"/>
      <c r="D72" s="12"/>
      <c r="E72" s="14"/>
      <c r="F72" s="31"/>
      <c r="G72" s="12"/>
      <c r="H72" s="31"/>
      <c r="I72" s="14"/>
    </row>
    <row r="73" spans="1:9" s="21" customFormat="1" ht="30.6" customHeight="1" x14ac:dyDescent="0.3">
      <c r="A73" s="50"/>
      <c r="B73" s="10"/>
      <c r="C73" s="10"/>
      <c r="D73" s="12"/>
      <c r="E73" s="14"/>
      <c r="F73" s="31"/>
      <c r="G73" s="12"/>
      <c r="H73" s="31"/>
      <c r="I73" s="14"/>
    </row>
    <row r="74" spans="1:9" s="21" customFormat="1" ht="30.6" customHeight="1" x14ac:dyDescent="0.3">
      <c r="A74" s="50"/>
      <c r="B74" s="10"/>
      <c r="C74" s="10"/>
      <c r="D74" s="12"/>
      <c r="E74" s="14"/>
      <c r="F74" s="31"/>
      <c r="G74" s="12"/>
      <c r="H74" s="31"/>
      <c r="I74" s="14"/>
    </row>
    <row r="75" spans="1:9" s="21" customFormat="1" ht="30.6" customHeight="1" x14ac:dyDescent="0.3">
      <c r="A75" s="50"/>
      <c r="B75" s="10"/>
      <c r="C75" s="10"/>
      <c r="D75" s="12"/>
      <c r="E75" s="14"/>
      <c r="F75" s="31"/>
      <c r="G75" s="12"/>
      <c r="H75" s="31"/>
      <c r="I75" s="14"/>
    </row>
    <row r="76" spans="1:9" s="21" customFormat="1" ht="30.6" customHeight="1" x14ac:dyDescent="0.3">
      <c r="A76" s="50"/>
      <c r="B76" s="10"/>
      <c r="C76" s="10"/>
      <c r="D76" s="12"/>
      <c r="E76" s="14"/>
      <c r="F76" s="31"/>
      <c r="G76" s="12"/>
      <c r="H76" s="31"/>
      <c r="I76" s="14"/>
    </row>
    <row r="77" spans="1:9" s="21" customFormat="1" ht="30.6" customHeight="1" x14ac:dyDescent="0.3">
      <c r="A77" s="50"/>
      <c r="B77" s="10"/>
      <c r="C77" s="10"/>
      <c r="D77" s="12"/>
      <c r="E77" s="14"/>
      <c r="F77" s="31"/>
      <c r="G77" s="12"/>
      <c r="H77" s="31"/>
      <c r="I77" s="14"/>
    </row>
    <row r="78" spans="1:9" s="21" customFormat="1" ht="30.6" customHeight="1" x14ac:dyDescent="0.3">
      <c r="A78" s="50"/>
      <c r="B78" s="10"/>
      <c r="C78" s="10"/>
      <c r="D78" s="12"/>
      <c r="E78" s="14"/>
      <c r="F78" s="31"/>
      <c r="G78" s="12"/>
      <c r="H78" s="31"/>
      <c r="I78" s="14"/>
    </row>
    <row r="79" spans="1:9" s="21" customFormat="1" ht="30.6" customHeight="1" x14ac:dyDescent="0.3">
      <c r="A79" s="50"/>
      <c r="B79" s="10"/>
      <c r="C79" s="10"/>
      <c r="D79" s="12"/>
      <c r="E79" s="14"/>
      <c r="F79" s="31"/>
      <c r="G79" s="12"/>
      <c r="H79" s="31"/>
      <c r="I79" s="14"/>
    </row>
    <row r="80" spans="1:9" s="21" customFormat="1" ht="30.6" customHeight="1" x14ac:dyDescent="0.3">
      <c r="A80" s="50"/>
      <c r="B80" s="10"/>
      <c r="C80" s="10"/>
      <c r="D80" s="12"/>
      <c r="E80" s="14"/>
      <c r="F80" s="31"/>
      <c r="G80" s="12"/>
      <c r="H80" s="31"/>
      <c r="I80" s="14"/>
    </row>
    <row r="81" spans="1:9" s="21" customFormat="1" ht="30.6" customHeight="1" x14ac:dyDescent="0.3">
      <c r="A81" s="50"/>
      <c r="B81" s="10"/>
      <c r="C81" s="10"/>
      <c r="D81" s="12"/>
      <c r="E81" s="14"/>
      <c r="F81" s="31"/>
      <c r="G81" s="12"/>
      <c r="H81" s="31"/>
      <c r="I81" s="14"/>
    </row>
    <row r="82" spans="1:9" s="21" customFormat="1" ht="30.6" customHeight="1" x14ac:dyDescent="0.3">
      <c r="A82" s="50"/>
      <c r="B82" s="10"/>
      <c r="C82" s="10"/>
      <c r="D82" s="12"/>
      <c r="E82" s="14"/>
      <c r="F82" s="31"/>
      <c r="G82" s="12"/>
      <c r="H82" s="31"/>
      <c r="I82" s="14"/>
    </row>
    <row r="83" spans="1:9" s="21" customFormat="1" ht="30.6" customHeight="1" x14ac:dyDescent="0.3">
      <c r="A83" s="50"/>
      <c r="B83" s="10"/>
      <c r="C83" s="10"/>
      <c r="D83" s="12"/>
      <c r="E83" s="14"/>
      <c r="F83" s="31"/>
      <c r="G83" s="12"/>
      <c r="H83" s="31"/>
      <c r="I83" s="14"/>
    </row>
    <row r="84" spans="1:9" s="21" customFormat="1" ht="30.6" customHeight="1" x14ac:dyDescent="0.3">
      <c r="A84" s="50"/>
      <c r="B84" s="10"/>
      <c r="C84" s="10"/>
      <c r="D84" s="12"/>
      <c r="E84" s="14"/>
      <c r="F84" s="31"/>
      <c r="G84" s="12"/>
      <c r="H84" s="31"/>
      <c r="I84" s="14"/>
    </row>
    <row r="85" spans="1:9" s="21" customFormat="1" ht="30.6" customHeight="1" x14ac:dyDescent="0.3">
      <c r="A85" s="50"/>
      <c r="B85" s="10"/>
      <c r="C85" s="10"/>
      <c r="D85" s="12"/>
      <c r="E85" s="14"/>
      <c r="F85" s="31"/>
      <c r="G85" s="12"/>
      <c r="H85" s="31"/>
      <c r="I85" s="14"/>
    </row>
    <row r="86" spans="1:9" s="21" customFormat="1" ht="30.6" customHeight="1" x14ac:dyDescent="0.3">
      <c r="A86" s="50"/>
      <c r="B86" s="10"/>
      <c r="C86" s="10"/>
      <c r="D86" s="12"/>
      <c r="E86" s="14"/>
      <c r="F86" s="31"/>
      <c r="G86" s="12"/>
      <c r="H86" s="31"/>
      <c r="I86" s="14"/>
    </row>
    <row r="87" spans="1:9" s="21" customFormat="1" ht="30.6" customHeight="1" x14ac:dyDescent="0.3">
      <c r="A87" s="50"/>
      <c r="B87" s="10"/>
      <c r="C87" s="10"/>
      <c r="D87" s="12"/>
      <c r="E87" s="14"/>
      <c r="F87" s="31"/>
      <c r="G87" s="12"/>
      <c r="H87" s="31"/>
      <c r="I87" s="14"/>
    </row>
    <row r="88" spans="1:9" s="21" customFormat="1" ht="30.6" customHeight="1" x14ac:dyDescent="0.3">
      <c r="A88" s="50"/>
      <c r="B88" s="10"/>
      <c r="C88" s="10"/>
      <c r="D88" s="12"/>
      <c r="E88" s="14"/>
      <c r="F88" s="31"/>
      <c r="G88" s="12"/>
      <c r="H88" s="31"/>
      <c r="I88" s="14"/>
    </row>
    <row r="89" spans="1:9" s="21" customFormat="1" ht="30.6" customHeight="1" x14ac:dyDescent="0.3">
      <c r="A89" s="50"/>
      <c r="B89" s="10"/>
      <c r="C89" s="10"/>
      <c r="D89" s="12"/>
      <c r="E89" s="14"/>
      <c r="F89" s="31"/>
      <c r="G89" s="12"/>
      <c r="H89" s="31"/>
      <c r="I89" s="14"/>
    </row>
    <row r="90" spans="1:9" s="21" customFormat="1" ht="30.6" customHeight="1" x14ac:dyDescent="0.3">
      <c r="A90" s="50"/>
      <c r="B90" s="10"/>
      <c r="C90" s="10"/>
      <c r="D90" s="12"/>
      <c r="E90" s="14"/>
      <c r="F90" s="31"/>
      <c r="G90" s="12"/>
      <c r="H90" s="31"/>
      <c r="I90" s="14"/>
    </row>
    <row r="91" spans="1:9" s="21" customFormat="1" ht="30.6" customHeight="1" x14ac:dyDescent="0.3">
      <c r="A91" s="50"/>
      <c r="B91" s="10"/>
      <c r="C91" s="10"/>
      <c r="D91" s="12"/>
      <c r="E91" s="14"/>
      <c r="F91" s="31"/>
      <c r="G91" s="12"/>
      <c r="H91" s="31"/>
      <c r="I91" s="14"/>
    </row>
    <row r="92" spans="1:9" s="21" customFormat="1" ht="30.6" customHeight="1" x14ac:dyDescent="0.3">
      <c r="A92" s="50"/>
      <c r="B92" s="10"/>
      <c r="C92" s="10"/>
      <c r="D92" s="12"/>
      <c r="E92" s="14"/>
      <c r="F92" s="31"/>
      <c r="G92" s="12"/>
      <c r="H92" s="31"/>
      <c r="I92" s="14"/>
    </row>
    <row r="93" spans="1:9" s="21" customFormat="1" ht="30.6" customHeight="1" x14ac:dyDescent="0.3">
      <c r="A93" s="50"/>
      <c r="B93" s="10"/>
      <c r="C93" s="10"/>
      <c r="D93" s="12"/>
      <c r="E93" s="14"/>
      <c r="F93" s="31"/>
      <c r="G93" s="12"/>
      <c r="H93" s="31"/>
      <c r="I93" s="14"/>
    </row>
    <row r="94" spans="1:9" s="21" customFormat="1" ht="30.6" customHeight="1" x14ac:dyDescent="0.3">
      <c r="A94" s="50"/>
      <c r="B94" s="10"/>
      <c r="C94" s="10"/>
      <c r="D94" s="12"/>
      <c r="E94" s="14"/>
      <c r="F94" s="31"/>
      <c r="G94" s="12"/>
      <c r="H94" s="31"/>
      <c r="I94" s="14"/>
    </row>
    <row r="95" spans="1:9" s="21" customFormat="1" ht="30.6" customHeight="1" x14ac:dyDescent="0.3">
      <c r="A95" s="50"/>
      <c r="B95" s="10"/>
      <c r="C95" s="10"/>
      <c r="D95" s="12"/>
      <c r="E95" s="14"/>
      <c r="F95" s="31"/>
      <c r="G95" s="12"/>
      <c r="H95" s="31"/>
      <c r="I95" s="14"/>
    </row>
    <row r="96" spans="1:9" s="21" customFormat="1" ht="30.6" customHeight="1" x14ac:dyDescent="0.3">
      <c r="A96" s="50"/>
      <c r="B96" s="10"/>
      <c r="C96" s="10"/>
      <c r="D96" s="12"/>
      <c r="E96" s="14"/>
      <c r="F96" s="31"/>
      <c r="G96" s="12"/>
      <c r="H96" s="31"/>
      <c r="I96" s="14"/>
    </row>
    <row r="97" spans="1:9" s="21" customFormat="1" ht="30.6" customHeight="1" x14ac:dyDescent="0.3">
      <c r="A97" s="50"/>
      <c r="B97" s="10"/>
      <c r="C97" s="10"/>
      <c r="D97" s="12"/>
      <c r="E97" s="14"/>
      <c r="F97" s="31"/>
      <c r="G97" s="12"/>
      <c r="H97" s="31"/>
      <c r="I97" s="14"/>
    </row>
    <row r="98" spans="1:9" s="21" customFormat="1" ht="30.6" customHeight="1" x14ac:dyDescent="0.3">
      <c r="A98" s="50"/>
      <c r="B98" s="10"/>
      <c r="C98" s="10"/>
      <c r="D98" s="12"/>
      <c r="E98" s="14"/>
      <c r="F98" s="31"/>
      <c r="G98" s="12"/>
      <c r="H98" s="31"/>
      <c r="I98" s="14"/>
    </row>
    <row r="99" spans="1:9" s="21" customFormat="1" ht="30.6" customHeight="1" x14ac:dyDescent="0.3">
      <c r="A99" s="50"/>
      <c r="B99" s="10"/>
      <c r="C99" s="10"/>
      <c r="D99" s="12"/>
      <c r="E99" s="14"/>
      <c r="F99" s="31"/>
      <c r="G99" s="12"/>
      <c r="H99" s="31"/>
      <c r="I99" s="14"/>
    </row>
    <row r="100" spans="1:9" s="21" customFormat="1" ht="30.6" customHeight="1" x14ac:dyDescent="0.3">
      <c r="A100" s="50"/>
      <c r="B100" s="10"/>
      <c r="C100" s="10"/>
      <c r="D100" s="12"/>
      <c r="E100" s="14"/>
      <c r="F100" s="31"/>
      <c r="G100" s="12"/>
      <c r="H100" s="31"/>
      <c r="I100" s="14"/>
    </row>
    <row r="101" spans="1:9" s="21" customFormat="1" ht="30.6" customHeight="1" x14ac:dyDescent="0.3">
      <c r="A101" s="50"/>
      <c r="B101" s="10"/>
      <c r="C101" s="10"/>
      <c r="D101" s="12"/>
      <c r="E101" s="14"/>
      <c r="F101" s="31"/>
      <c r="G101" s="12"/>
      <c r="H101" s="31"/>
      <c r="I101" s="14"/>
    </row>
    <row r="102" spans="1:9" s="21" customFormat="1" ht="30.6" customHeight="1" x14ac:dyDescent="0.3">
      <c r="A102" s="50"/>
      <c r="B102" s="10"/>
      <c r="C102" s="10"/>
      <c r="D102" s="12"/>
      <c r="E102" s="14"/>
      <c r="F102" s="31"/>
      <c r="G102" s="12"/>
      <c r="H102" s="31"/>
      <c r="I102" s="14"/>
    </row>
    <row r="103" spans="1:9" s="21" customFormat="1" ht="30.6" customHeight="1" x14ac:dyDescent="0.3">
      <c r="A103" s="50"/>
      <c r="B103" s="10"/>
      <c r="C103" s="10"/>
      <c r="D103" s="12"/>
      <c r="E103" s="14"/>
      <c r="F103" s="31"/>
      <c r="G103" s="12"/>
      <c r="H103" s="31"/>
      <c r="I103" s="14"/>
    </row>
    <row r="104" spans="1:9" s="21" customFormat="1" ht="30.6" customHeight="1" x14ac:dyDescent="0.3">
      <c r="A104" s="50"/>
      <c r="B104" s="10"/>
      <c r="C104" s="10"/>
      <c r="D104" s="12"/>
      <c r="E104" s="14"/>
      <c r="F104" s="31"/>
      <c r="G104" s="12"/>
      <c r="H104" s="31"/>
      <c r="I104" s="14"/>
    </row>
    <row r="105" spans="1:9" s="21" customFormat="1" ht="30.6" customHeight="1" x14ac:dyDescent="0.3">
      <c r="A105" s="50"/>
      <c r="B105" s="10"/>
      <c r="C105" s="10"/>
      <c r="D105" s="12"/>
      <c r="E105" s="14"/>
      <c r="F105" s="31"/>
      <c r="G105" s="12"/>
      <c r="H105" s="31"/>
      <c r="I105" s="14"/>
    </row>
    <row r="106" spans="1:9" s="21" customFormat="1" ht="30.6" customHeight="1" x14ac:dyDescent="0.3">
      <c r="A106" s="50"/>
      <c r="B106" s="10"/>
      <c r="C106" s="10"/>
      <c r="D106" s="12"/>
      <c r="E106" s="14"/>
      <c r="F106" s="31"/>
      <c r="G106" s="12"/>
      <c r="H106" s="31"/>
      <c r="I106" s="14"/>
    </row>
    <row r="107" spans="1:9" s="21" customFormat="1" ht="30.6" customHeight="1" x14ac:dyDescent="0.3">
      <c r="A107" s="50"/>
      <c r="B107" s="10"/>
      <c r="C107" s="10"/>
      <c r="D107" s="12"/>
      <c r="E107" s="14"/>
      <c r="F107" s="31"/>
      <c r="G107" s="12"/>
      <c r="H107" s="31"/>
      <c r="I107" s="14"/>
    </row>
    <row r="108" spans="1:9" s="21" customFormat="1" ht="30.6" customHeight="1" x14ac:dyDescent="0.3">
      <c r="A108" s="50"/>
      <c r="B108" s="10"/>
      <c r="C108" s="10"/>
      <c r="D108" s="12"/>
      <c r="E108" s="14"/>
      <c r="F108" s="31"/>
      <c r="G108" s="12"/>
      <c r="H108" s="31"/>
      <c r="I108" s="14"/>
    </row>
    <row r="109" spans="1:9" s="21" customFormat="1" ht="30.6" customHeight="1" x14ac:dyDescent="0.3">
      <c r="A109" s="50"/>
      <c r="B109" s="10"/>
      <c r="C109" s="10"/>
      <c r="D109" s="12"/>
      <c r="E109" s="14"/>
      <c r="F109" s="31"/>
      <c r="G109" s="12"/>
      <c r="H109" s="31"/>
      <c r="I109" s="14"/>
    </row>
    <row r="110" spans="1:9" s="21" customFormat="1" ht="30.6" customHeight="1" x14ac:dyDescent="0.3">
      <c r="A110" s="50"/>
      <c r="B110" s="10"/>
      <c r="C110" s="10"/>
      <c r="D110" s="12"/>
      <c r="E110" s="14"/>
      <c r="F110" s="31"/>
      <c r="G110" s="12"/>
      <c r="H110" s="31"/>
      <c r="I110" s="14"/>
    </row>
    <row r="111" spans="1:9" s="21" customFormat="1" ht="30.6" customHeight="1" x14ac:dyDescent="0.3">
      <c r="A111" s="50"/>
      <c r="B111" s="10"/>
      <c r="C111" s="10"/>
      <c r="D111" s="12"/>
      <c r="E111" s="14"/>
      <c r="F111" s="31"/>
      <c r="G111" s="12"/>
      <c r="H111" s="31"/>
      <c r="I111" s="14"/>
    </row>
    <row r="112" spans="1:9" s="21" customFormat="1" ht="30.6" customHeight="1" x14ac:dyDescent="0.3">
      <c r="A112" s="50"/>
      <c r="B112" s="10"/>
      <c r="C112" s="10"/>
      <c r="D112" s="12"/>
      <c r="E112" s="14"/>
      <c r="F112" s="31"/>
      <c r="G112" s="12"/>
      <c r="H112" s="31"/>
      <c r="I112" s="14"/>
    </row>
    <row r="113" spans="1:9" s="21" customFormat="1" ht="30.6" customHeight="1" x14ac:dyDescent="0.3">
      <c r="A113" s="50"/>
      <c r="B113" s="10"/>
      <c r="C113" s="10"/>
      <c r="D113" s="12"/>
      <c r="E113" s="14"/>
      <c r="F113" s="31"/>
      <c r="G113" s="12"/>
      <c r="H113" s="31"/>
      <c r="I113" s="14"/>
    </row>
    <row r="114" spans="1:9" s="21" customFormat="1" ht="30.6" customHeight="1" x14ac:dyDescent="0.3">
      <c r="A114" s="50"/>
      <c r="B114" s="10"/>
      <c r="C114" s="10"/>
      <c r="D114" s="12"/>
      <c r="E114" s="14"/>
      <c r="F114" s="31"/>
      <c r="G114" s="12"/>
      <c r="H114" s="31"/>
      <c r="I114" s="14"/>
    </row>
    <row r="115" spans="1:9" s="21" customFormat="1" ht="30.6" customHeight="1" x14ac:dyDescent="0.3">
      <c r="A115" s="50"/>
      <c r="B115" s="10"/>
      <c r="C115" s="10"/>
      <c r="D115" s="12"/>
      <c r="E115" s="14"/>
      <c r="F115" s="31"/>
      <c r="G115" s="12"/>
      <c r="H115" s="31"/>
      <c r="I115" s="14"/>
    </row>
    <row r="116" spans="1:9" s="21" customFormat="1" ht="30.6" customHeight="1" x14ac:dyDescent="0.3">
      <c r="A116" s="50"/>
      <c r="B116" s="10"/>
      <c r="C116" s="10"/>
      <c r="D116" s="12"/>
      <c r="E116" s="14"/>
      <c r="F116" s="31"/>
      <c r="G116" s="12"/>
      <c r="H116" s="31"/>
      <c r="I116" s="14"/>
    </row>
    <row r="117" spans="1:9" s="21" customFormat="1" ht="30.6" customHeight="1" x14ac:dyDescent="0.3">
      <c r="A117" s="50"/>
      <c r="B117" s="10"/>
      <c r="C117" s="10"/>
      <c r="D117" s="12"/>
      <c r="E117" s="14"/>
      <c r="F117" s="31"/>
      <c r="G117" s="12"/>
      <c r="H117" s="31"/>
      <c r="I117" s="14"/>
    </row>
    <row r="118" spans="1:9" s="21" customFormat="1" ht="30.6" customHeight="1" x14ac:dyDescent="0.3">
      <c r="A118" s="50"/>
      <c r="B118" s="10"/>
      <c r="C118" s="10"/>
      <c r="D118" s="12"/>
      <c r="E118" s="14"/>
      <c r="F118" s="31"/>
      <c r="G118" s="12"/>
      <c r="H118" s="31"/>
      <c r="I118" s="14"/>
    </row>
    <row r="119" spans="1:9" s="21" customFormat="1" ht="30.6" customHeight="1" x14ac:dyDescent="0.3">
      <c r="A119" s="50"/>
      <c r="B119" s="10"/>
      <c r="C119" s="10"/>
      <c r="D119" s="12"/>
      <c r="E119" s="14"/>
      <c r="F119" s="31"/>
      <c r="G119" s="12"/>
      <c r="H119" s="31"/>
      <c r="I119" s="14"/>
    </row>
    <row r="120" spans="1:9" s="21" customFormat="1" ht="30.6" customHeight="1" x14ac:dyDescent="0.3">
      <c r="A120" s="50"/>
      <c r="B120" s="10"/>
      <c r="C120" s="10"/>
      <c r="D120" s="12"/>
      <c r="E120" s="14"/>
      <c r="F120" s="31"/>
      <c r="G120" s="12"/>
      <c r="H120" s="31"/>
      <c r="I120" s="14"/>
    </row>
    <row r="121" spans="1:9" s="21" customFormat="1" ht="30.6" customHeight="1" x14ac:dyDescent="0.3">
      <c r="A121" s="50"/>
      <c r="B121" s="10"/>
      <c r="C121" s="10"/>
      <c r="D121" s="12"/>
      <c r="E121" s="14"/>
      <c r="F121" s="31"/>
      <c r="G121" s="12"/>
      <c r="H121" s="31"/>
      <c r="I121" s="14"/>
    </row>
    <row r="122" spans="1:9" s="21" customFormat="1" ht="30.6" customHeight="1" x14ac:dyDescent="0.3">
      <c r="A122" s="50"/>
      <c r="B122" s="10"/>
      <c r="C122" s="10"/>
      <c r="D122" s="12"/>
      <c r="E122" s="14"/>
      <c r="F122" s="31"/>
      <c r="G122" s="12"/>
      <c r="H122" s="31"/>
      <c r="I122" s="14"/>
    </row>
    <row r="123" spans="1:9" s="21" customFormat="1" ht="30.6" customHeight="1" x14ac:dyDescent="0.3">
      <c r="A123" s="50"/>
      <c r="B123" s="10"/>
      <c r="C123" s="10"/>
      <c r="D123" s="12"/>
      <c r="E123" s="14"/>
      <c r="F123" s="31"/>
      <c r="G123" s="12"/>
      <c r="H123" s="31"/>
      <c r="I123" s="14"/>
    </row>
    <row r="124" spans="1:9" s="21" customFormat="1" ht="30.6" customHeight="1" x14ac:dyDescent="0.3">
      <c r="A124" s="50"/>
      <c r="B124" s="10"/>
      <c r="C124" s="10"/>
      <c r="D124" s="12"/>
      <c r="E124" s="14"/>
      <c r="F124" s="31"/>
      <c r="G124" s="12"/>
      <c r="H124" s="31"/>
      <c r="I124" s="14"/>
    </row>
    <row r="125" spans="1:9" s="21" customFormat="1" ht="30.6" customHeight="1" x14ac:dyDescent="0.3">
      <c r="A125" s="50"/>
      <c r="B125" s="10"/>
      <c r="C125" s="10"/>
      <c r="D125" s="12"/>
      <c r="E125" s="14"/>
      <c r="F125" s="31"/>
      <c r="G125" s="12"/>
      <c r="H125" s="31"/>
      <c r="I125" s="14"/>
    </row>
    <row r="126" spans="1:9" s="21" customFormat="1" ht="30.6" customHeight="1" x14ac:dyDescent="0.3">
      <c r="A126" s="50"/>
      <c r="B126" s="10"/>
      <c r="C126" s="10"/>
      <c r="D126" s="12"/>
      <c r="E126" s="14"/>
      <c r="F126" s="31"/>
      <c r="G126" s="12"/>
      <c r="H126" s="31"/>
      <c r="I126" s="14"/>
    </row>
    <row r="127" spans="1:9" s="21" customFormat="1" ht="30.6" customHeight="1" x14ac:dyDescent="0.3">
      <c r="A127" s="50"/>
      <c r="B127" s="10"/>
      <c r="C127" s="10"/>
      <c r="D127" s="12"/>
      <c r="E127" s="14"/>
      <c r="F127" s="31"/>
      <c r="G127" s="12"/>
      <c r="H127" s="31"/>
      <c r="I127" s="14"/>
    </row>
    <row r="128" spans="1:9" s="21" customFormat="1" ht="30.6" customHeight="1" x14ac:dyDescent="0.3">
      <c r="A128" s="50"/>
      <c r="B128" s="10"/>
      <c r="C128" s="10"/>
      <c r="D128" s="12"/>
      <c r="E128" s="14"/>
      <c r="F128" s="31"/>
      <c r="G128" s="12"/>
      <c r="H128" s="31"/>
      <c r="I128" s="14"/>
    </row>
    <row r="129" spans="1:9" s="21" customFormat="1" ht="30.6" customHeight="1" x14ac:dyDescent="0.3">
      <c r="A129" s="50"/>
      <c r="B129" s="10"/>
      <c r="C129" s="10"/>
      <c r="D129" s="12"/>
      <c r="E129" s="14"/>
      <c r="F129" s="31"/>
      <c r="G129" s="12"/>
      <c r="H129" s="31"/>
      <c r="I129" s="14"/>
    </row>
    <row r="130" spans="1:9" s="21" customFormat="1" ht="30.6" customHeight="1" x14ac:dyDescent="0.3">
      <c r="A130" s="50"/>
      <c r="B130" s="10"/>
      <c r="C130" s="10"/>
      <c r="D130" s="12"/>
      <c r="E130" s="14"/>
      <c r="F130" s="31"/>
      <c r="G130" s="12"/>
      <c r="H130" s="31"/>
      <c r="I130" s="14"/>
    </row>
    <row r="131" spans="1:9" s="21" customFormat="1" ht="30.6" customHeight="1" x14ac:dyDescent="0.3">
      <c r="A131" s="50"/>
      <c r="B131" s="10"/>
      <c r="C131" s="10"/>
      <c r="D131" s="12"/>
      <c r="E131" s="14"/>
      <c r="F131" s="31"/>
      <c r="G131" s="12"/>
      <c r="H131" s="31"/>
      <c r="I131" s="14"/>
    </row>
    <row r="132" spans="1:9" s="21" customFormat="1" ht="30.6" customHeight="1" x14ac:dyDescent="0.3">
      <c r="A132" s="50"/>
      <c r="B132" s="10"/>
      <c r="C132" s="10"/>
      <c r="D132" s="12"/>
      <c r="E132" s="14"/>
      <c r="F132" s="31"/>
      <c r="G132" s="12"/>
      <c r="H132" s="31"/>
      <c r="I132" s="14"/>
    </row>
    <row r="133" spans="1:9" s="21" customFormat="1" ht="30.6" customHeight="1" x14ac:dyDescent="0.3">
      <c r="A133" s="50"/>
      <c r="B133" s="10"/>
      <c r="C133" s="10"/>
      <c r="D133" s="12"/>
      <c r="E133" s="14"/>
      <c r="F133" s="31"/>
      <c r="G133" s="12"/>
      <c r="H133" s="31"/>
      <c r="I133" s="14"/>
    </row>
    <row r="134" spans="1:9" s="21" customFormat="1" ht="30.6" customHeight="1" x14ac:dyDescent="0.3">
      <c r="A134" s="50"/>
      <c r="B134" s="10"/>
      <c r="C134" s="10"/>
      <c r="D134" s="12"/>
      <c r="E134" s="14"/>
      <c r="F134" s="31"/>
      <c r="G134" s="12"/>
      <c r="H134" s="31"/>
      <c r="I134" s="14"/>
    </row>
    <row r="135" spans="1:9" s="21" customFormat="1" ht="30.6" customHeight="1" x14ac:dyDescent="0.3">
      <c r="A135" s="50"/>
      <c r="B135" s="10"/>
      <c r="C135" s="10"/>
      <c r="D135" s="12"/>
      <c r="E135" s="14"/>
      <c r="F135" s="31"/>
      <c r="G135" s="12"/>
      <c r="H135" s="31"/>
      <c r="I135" s="14"/>
    </row>
    <row r="136" spans="1:9" s="21" customFormat="1" ht="30.6" customHeight="1" x14ac:dyDescent="0.3">
      <c r="A136" s="50"/>
      <c r="B136" s="10"/>
      <c r="C136" s="10"/>
      <c r="D136" s="12"/>
      <c r="E136" s="14"/>
      <c r="F136" s="31"/>
      <c r="G136" s="12"/>
      <c r="H136" s="31"/>
      <c r="I136" s="14"/>
    </row>
    <row r="137" spans="1:9" s="21" customFormat="1" ht="30.6" customHeight="1" x14ac:dyDescent="0.3">
      <c r="A137" s="50"/>
      <c r="B137" s="10"/>
      <c r="C137" s="10"/>
      <c r="D137" s="12"/>
      <c r="E137" s="14"/>
      <c r="F137" s="31"/>
      <c r="G137" s="12"/>
      <c r="H137" s="31"/>
      <c r="I137" s="14"/>
    </row>
    <row r="138" spans="1:9" s="21" customFormat="1" ht="30.6" customHeight="1" x14ac:dyDescent="0.3">
      <c r="A138" s="50"/>
      <c r="B138" s="10"/>
      <c r="C138" s="10"/>
      <c r="D138" s="12"/>
      <c r="E138" s="14"/>
      <c r="F138" s="31"/>
      <c r="G138" s="12"/>
      <c r="H138" s="31"/>
      <c r="I138" s="14"/>
    </row>
    <row r="139" spans="1:9" s="21" customFormat="1" ht="30.6" customHeight="1" x14ac:dyDescent="0.3">
      <c r="A139" s="50"/>
      <c r="B139" s="10"/>
      <c r="C139" s="10"/>
      <c r="D139" s="12"/>
      <c r="E139" s="14"/>
      <c r="F139" s="31"/>
      <c r="G139" s="12"/>
      <c r="H139" s="31"/>
      <c r="I139" s="14"/>
    </row>
    <row r="140" spans="1:9" s="21" customFormat="1" ht="30.6" customHeight="1" x14ac:dyDescent="0.3">
      <c r="A140" s="50"/>
      <c r="B140" s="10"/>
      <c r="C140" s="10"/>
      <c r="D140" s="12"/>
      <c r="E140" s="14"/>
      <c r="F140" s="31"/>
      <c r="G140" s="12"/>
      <c r="H140" s="31"/>
      <c r="I140" s="14"/>
    </row>
    <row r="141" spans="1:9" s="21" customFormat="1" ht="30.6" customHeight="1" x14ac:dyDescent="0.3">
      <c r="A141" s="50"/>
      <c r="B141" s="10"/>
      <c r="C141" s="10"/>
      <c r="D141" s="12"/>
      <c r="E141" s="14"/>
      <c r="F141" s="31"/>
      <c r="G141" s="12"/>
      <c r="H141" s="31"/>
      <c r="I141" s="14"/>
    </row>
    <row r="142" spans="1:9" s="21" customFormat="1" ht="30.6" customHeight="1" x14ac:dyDescent="0.3">
      <c r="A142" s="50"/>
      <c r="B142" s="10"/>
      <c r="C142" s="10"/>
      <c r="D142" s="12"/>
      <c r="E142" s="14"/>
      <c r="F142" s="31"/>
      <c r="G142" s="12"/>
      <c r="H142" s="31"/>
      <c r="I142" s="14"/>
    </row>
    <row r="143" spans="1:9" s="21" customFormat="1" ht="30.6" customHeight="1" x14ac:dyDescent="0.3">
      <c r="A143" s="50"/>
      <c r="B143" s="10"/>
      <c r="C143" s="10"/>
      <c r="D143" s="12"/>
      <c r="E143" s="14"/>
      <c r="F143" s="31"/>
      <c r="G143" s="12"/>
      <c r="H143" s="31"/>
      <c r="I143" s="14"/>
    </row>
    <row r="144" spans="1:9" s="21" customFormat="1" ht="30.6" customHeight="1" x14ac:dyDescent="0.3">
      <c r="A144" s="50"/>
      <c r="B144" s="10"/>
      <c r="C144" s="10"/>
      <c r="D144" s="12"/>
      <c r="E144" s="14"/>
      <c r="F144" s="31"/>
      <c r="G144" s="12"/>
      <c r="H144" s="31"/>
      <c r="I144" s="14"/>
    </row>
    <row r="145" spans="1:9" s="21" customFormat="1" ht="30.6" customHeight="1" x14ac:dyDescent="0.3">
      <c r="A145" s="50"/>
      <c r="B145" s="10"/>
      <c r="C145" s="10"/>
      <c r="D145" s="12"/>
      <c r="E145" s="14"/>
      <c r="F145" s="31"/>
      <c r="G145" s="12"/>
      <c r="H145" s="31"/>
      <c r="I145" s="14"/>
    </row>
    <row r="146" spans="1:9" s="21" customFormat="1" ht="30.6" customHeight="1" x14ac:dyDescent="0.3">
      <c r="A146" s="50"/>
      <c r="B146" s="10"/>
      <c r="C146" s="10"/>
      <c r="D146" s="12"/>
      <c r="E146" s="14"/>
      <c r="F146" s="31"/>
      <c r="G146" s="12"/>
      <c r="H146" s="31"/>
      <c r="I146" s="14"/>
    </row>
    <row r="147" spans="1:9" s="21" customFormat="1" ht="30.6" customHeight="1" x14ac:dyDescent="0.3">
      <c r="A147" s="50"/>
      <c r="B147" s="10"/>
      <c r="C147" s="10"/>
      <c r="D147" s="12"/>
      <c r="E147" s="14"/>
      <c r="F147" s="31"/>
      <c r="G147" s="12"/>
      <c r="H147" s="31"/>
      <c r="I147" s="14"/>
    </row>
    <row r="148" spans="1:9" s="21" customFormat="1" ht="30.6" customHeight="1" x14ac:dyDescent="0.3">
      <c r="A148" s="50"/>
      <c r="B148" s="10"/>
      <c r="C148" s="10"/>
      <c r="D148" s="12"/>
      <c r="E148" s="14"/>
      <c r="F148" s="31"/>
      <c r="G148" s="12"/>
      <c r="H148" s="31"/>
      <c r="I148" s="14"/>
    </row>
    <row r="149" spans="1:9" s="21" customFormat="1" ht="30.6" customHeight="1" x14ac:dyDescent="0.3">
      <c r="A149" s="50"/>
      <c r="B149" s="10"/>
      <c r="C149" s="10"/>
      <c r="D149" s="12"/>
      <c r="E149" s="14"/>
      <c r="F149" s="31"/>
      <c r="G149" s="12"/>
      <c r="H149" s="31"/>
      <c r="I149" s="14"/>
    </row>
    <row r="150" spans="1:9" s="21" customFormat="1" ht="30.6" customHeight="1" x14ac:dyDescent="0.3">
      <c r="A150" s="50"/>
      <c r="B150" s="10"/>
      <c r="C150" s="10"/>
      <c r="D150" s="12"/>
      <c r="E150" s="14"/>
      <c r="F150" s="31"/>
      <c r="G150" s="12"/>
      <c r="H150" s="31"/>
      <c r="I150" s="14"/>
    </row>
    <row r="151" spans="1:9" s="21" customFormat="1" ht="30.6" customHeight="1" x14ac:dyDescent="0.3">
      <c r="A151" s="50"/>
      <c r="B151" s="10"/>
      <c r="C151" s="10"/>
      <c r="D151" s="12"/>
      <c r="E151" s="14"/>
      <c r="F151" s="31"/>
      <c r="G151" s="12"/>
      <c r="H151" s="31"/>
      <c r="I151" s="14"/>
    </row>
    <row r="152" spans="1:9" s="21" customFormat="1" ht="30.6" customHeight="1" x14ac:dyDescent="0.3">
      <c r="A152" s="50"/>
      <c r="B152" s="10"/>
      <c r="C152" s="10"/>
      <c r="D152" s="12"/>
      <c r="E152" s="14"/>
      <c r="F152" s="31"/>
      <c r="G152" s="12"/>
      <c r="H152" s="31"/>
      <c r="I152" s="14"/>
    </row>
    <row r="153" spans="1:9" s="21" customFormat="1" ht="30.6" customHeight="1" x14ac:dyDescent="0.3">
      <c r="A153" s="50"/>
      <c r="B153" s="10"/>
      <c r="C153" s="10"/>
      <c r="D153" s="12"/>
      <c r="E153" s="14"/>
      <c r="F153" s="31"/>
      <c r="G153" s="12"/>
      <c r="H153" s="31"/>
      <c r="I153" s="14"/>
    </row>
    <row r="154" spans="1:9" s="21" customFormat="1" ht="30.6" customHeight="1" x14ac:dyDescent="0.3">
      <c r="A154" s="50"/>
      <c r="B154" s="10"/>
      <c r="C154" s="10"/>
      <c r="D154" s="12"/>
      <c r="E154" s="14"/>
      <c r="F154" s="31"/>
      <c r="G154" s="12"/>
      <c r="H154" s="31"/>
      <c r="I154" s="14"/>
    </row>
    <row r="155" spans="1:9" s="21" customFormat="1" ht="30.6" customHeight="1" x14ac:dyDescent="0.3">
      <c r="A155" s="50"/>
      <c r="B155" s="10"/>
      <c r="C155" s="10"/>
      <c r="D155" s="12"/>
      <c r="E155" s="14"/>
      <c r="F155" s="31"/>
      <c r="G155" s="12"/>
      <c r="H155" s="31"/>
      <c r="I155" s="14"/>
    </row>
    <row r="156" spans="1:9" s="21" customFormat="1" ht="30.6" customHeight="1" x14ac:dyDescent="0.3">
      <c r="A156" s="50"/>
      <c r="B156" s="10"/>
      <c r="C156" s="10"/>
      <c r="D156" s="12"/>
      <c r="E156" s="14"/>
      <c r="F156" s="31"/>
      <c r="G156" s="12"/>
      <c r="H156" s="31"/>
      <c r="I156" s="14"/>
    </row>
    <row r="157" spans="1:9" s="21" customFormat="1" ht="30.6" customHeight="1" x14ac:dyDescent="0.3">
      <c r="A157" s="50"/>
      <c r="B157" s="10"/>
      <c r="C157" s="10"/>
      <c r="D157" s="12"/>
      <c r="E157" s="14"/>
      <c r="F157" s="31"/>
      <c r="G157" s="12"/>
      <c r="H157" s="31"/>
      <c r="I157" s="14"/>
    </row>
    <row r="158" spans="1:9" s="21" customFormat="1" ht="30.6" customHeight="1" x14ac:dyDescent="0.3">
      <c r="A158" s="50"/>
      <c r="B158" s="10"/>
      <c r="C158" s="10"/>
      <c r="D158" s="12"/>
      <c r="E158" s="14"/>
      <c r="F158" s="31"/>
      <c r="G158" s="12"/>
      <c r="H158" s="31"/>
      <c r="I158" s="14"/>
    </row>
    <row r="159" spans="1:9" s="21" customFormat="1" ht="30.6" customHeight="1" x14ac:dyDescent="0.3">
      <c r="A159" s="50"/>
      <c r="B159" s="10"/>
      <c r="C159" s="10"/>
      <c r="D159" s="12"/>
      <c r="E159" s="14"/>
      <c r="F159" s="31"/>
      <c r="G159" s="12"/>
      <c r="H159" s="31"/>
      <c r="I159" s="14"/>
    </row>
    <row r="160" spans="1:9" s="21" customFormat="1" ht="30.6" customHeight="1" x14ac:dyDescent="0.3">
      <c r="A160" s="50"/>
      <c r="B160" s="10"/>
      <c r="C160" s="10"/>
      <c r="D160" s="12"/>
      <c r="E160" s="14"/>
      <c r="F160" s="31"/>
      <c r="G160" s="12"/>
      <c r="H160" s="31"/>
      <c r="I160" s="14"/>
    </row>
    <row r="161" spans="1:9" s="21" customFormat="1" ht="30.6" customHeight="1" x14ac:dyDescent="0.3">
      <c r="A161" s="50"/>
      <c r="B161" s="10"/>
      <c r="C161" s="10"/>
      <c r="D161" s="12"/>
      <c r="E161" s="14"/>
      <c r="F161" s="31"/>
      <c r="G161" s="12"/>
      <c r="H161" s="31"/>
      <c r="I161" s="14"/>
    </row>
    <row r="162" spans="1:9" s="21" customFormat="1" ht="30.6" customHeight="1" x14ac:dyDescent="0.3">
      <c r="A162" s="50"/>
      <c r="B162" s="10"/>
      <c r="C162" s="10"/>
      <c r="D162" s="12"/>
      <c r="E162" s="14"/>
      <c r="F162" s="31"/>
      <c r="G162" s="12"/>
      <c r="H162" s="31"/>
      <c r="I162" s="14"/>
    </row>
    <row r="163" spans="1:9" s="21" customFormat="1" ht="30.6" customHeight="1" x14ac:dyDescent="0.3">
      <c r="A163" s="50"/>
      <c r="B163" s="10"/>
      <c r="C163" s="10"/>
      <c r="D163" s="12"/>
      <c r="E163" s="14"/>
      <c r="F163" s="31"/>
      <c r="G163" s="12"/>
      <c r="H163" s="31"/>
      <c r="I163" s="14"/>
    </row>
    <row r="164" spans="1:9" s="21" customFormat="1" ht="30.6" customHeight="1" x14ac:dyDescent="0.3">
      <c r="A164" s="50"/>
      <c r="B164" s="10"/>
      <c r="C164" s="10"/>
      <c r="D164" s="12"/>
      <c r="E164" s="14"/>
      <c r="F164" s="31"/>
      <c r="G164" s="12"/>
      <c r="H164" s="31"/>
      <c r="I164" s="14"/>
    </row>
    <row r="165" spans="1:9" s="21" customFormat="1" ht="30.6" customHeight="1" x14ac:dyDescent="0.3">
      <c r="A165" s="50"/>
      <c r="B165" s="10"/>
      <c r="C165" s="10"/>
      <c r="D165" s="12"/>
      <c r="E165" s="14"/>
      <c r="F165" s="31"/>
      <c r="G165" s="12"/>
      <c r="H165" s="31"/>
      <c r="I165" s="14"/>
    </row>
    <row r="166" spans="1:9" s="21" customFormat="1" ht="30.6" customHeight="1" x14ac:dyDescent="0.3">
      <c r="A166" s="50"/>
      <c r="B166" s="10"/>
      <c r="C166" s="10"/>
      <c r="D166" s="12"/>
      <c r="E166" s="14"/>
      <c r="F166" s="31"/>
      <c r="G166" s="12"/>
      <c r="H166" s="31"/>
      <c r="I166" s="14"/>
    </row>
    <row r="167" spans="1:9" s="21" customFormat="1" ht="30.6" customHeight="1" x14ac:dyDescent="0.3">
      <c r="A167" s="50"/>
      <c r="B167" s="10"/>
      <c r="C167" s="10"/>
      <c r="D167" s="12"/>
      <c r="E167" s="14"/>
      <c r="F167" s="31"/>
      <c r="G167" s="12"/>
      <c r="H167" s="31"/>
      <c r="I167" s="14"/>
    </row>
    <row r="168" spans="1:9" s="21" customFormat="1" ht="30.6" customHeight="1" x14ac:dyDescent="0.3">
      <c r="A168" s="50"/>
      <c r="B168" s="10"/>
      <c r="C168" s="10"/>
      <c r="D168" s="12"/>
      <c r="E168" s="14"/>
      <c r="F168" s="31"/>
      <c r="G168" s="12"/>
      <c r="H168" s="31"/>
      <c r="I168" s="14"/>
    </row>
    <row r="169" spans="1:9" s="21" customFormat="1" ht="30.6" customHeight="1" x14ac:dyDescent="0.3">
      <c r="A169" s="50"/>
      <c r="B169" s="10"/>
      <c r="C169" s="10"/>
      <c r="D169" s="12"/>
      <c r="E169" s="14"/>
      <c r="F169" s="31"/>
      <c r="G169" s="12"/>
      <c r="H169" s="31"/>
      <c r="I169" s="14"/>
    </row>
    <row r="170" spans="1:9" s="21" customFormat="1" ht="30.6" customHeight="1" x14ac:dyDescent="0.3">
      <c r="A170" s="50"/>
      <c r="B170" s="10"/>
      <c r="C170" s="10"/>
      <c r="D170" s="12"/>
      <c r="E170" s="14"/>
      <c r="F170" s="31"/>
      <c r="G170" s="12"/>
      <c r="H170" s="31"/>
      <c r="I170" s="14"/>
    </row>
    <row r="171" spans="1:9" s="21" customFormat="1" ht="30.6" customHeight="1" x14ac:dyDescent="0.3">
      <c r="A171" s="50"/>
      <c r="B171" s="10"/>
      <c r="C171" s="10"/>
      <c r="D171" s="12"/>
      <c r="E171" s="14"/>
      <c r="F171" s="31"/>
      <c r="G171" s="12"/>
      <c r="H171" s="31"/>
      <c r="I171" s="14"/>
    </row>
    <row r="172" spans="1:9" s="21" customFormat="1" ht="30.6" customHeight="1" x14ac:dyDescent="0.3">
      <c r="A172" s="50"/>
      <c r="B172" s="10"/>
      <c r="C172" s="10"/>
      <c r="D172" s="12"/>
      <c r="E172" s="14"/>
      <c r="F172" s="31"/>
      <c r="G172" s="12"/>
      <c r="H172" s="31"/>
      <c r="I172" s="14"/>
    </row>
    <row r="173" spans="1:9" s="21" customFormat="1" ht="30.6" customHeight="1" x14ac:dyDescent="0.3">
      <c r="A173" s="50"/>
      <c r="B173" s="10"/>
      <c r="C173" s="10"/>
      <c r="D173" s="12"/>
      <c r="E173" s="14"/>
      <c r="F173" s="31"/>
      <c r="G173" s="12"/>
      <c r="H173" s="31"/>
      <c r="I173" s="14"/>
    </row>
    <row r="174" spans="1:9" s="21" customFormat="1" ht="30.6" customHeight="1" x14ac:dyDescent="0.3">
      <c r="A174" s="50"/>
      <c r="B174" s="10"/>
      <c r="C174" s="10"/>
      <c r="D174" s="12"/>
      <c r="E174" s="14"/>
      <c r="F174" s="31"/>
      <c r="G174" s="12"/>
      <c r="H174" s="31"/>
      <c r="I174" s="14"/>
    </row>
    <row r="175" spans="1:9" s="21" customFormat="1" ht="30.6" customHeight="1" x14ac:dyDescent="0.3">
      <c r="A175" s="50"/>
      <c r="B175" s="10"/>
      <c r="C175" s="10"/>
      <c r="D175" s="12"/>
      <c r="E175" s="14"/>
      <c r="F175" s="31"/>
      <c r="G175" s="12"/>
      <c r="H175" s="31"/>
      <c r="I175" s="14"/>
    </row>
    <row r="176" spans="1:9" s="21" customFormat="1" ht="30.6" customHeight="1" x14ac:dyDescent="0.3">
      <c r="A176" s="50"/>
      <c r="B176" s="10"/>
      <c r="C176" s="10"/>
      <c r="D176" s="12"/>
      <c r="E176" s="14"/>
      <c r="F176" s="31"/>
      <c r="G176" s="12"/>
      <c r="H176" s="31"/>
      <c r="I176" s="14"/>
    </row>
    <row r="177" spans="1:9" s="21" customFormat="1" ht="30.6" customHeight="1" x14ac:dyDescent="0.3">
      <c r="A177" s="50"/>
      <c r="B177" s="10"/>
      <c r="C177" s="10"/>
      <c r="D177" s="12"/>
      <c r="E177" s="14"/>
      <c r="F177" s="31"/>
      <c r="G177" s="12"/>
      <c r="H177" s="31"/>
      <c r="I177" s="14"/>
    </row>
    <row r="178" spans="1:9" s="21" customFormat="1" ht="30.6" customHeight="1" x14ac:dyDescent="0.3">
      <c r="A178" s="50"/>
      <c r="B178" s="10"/>
      <c r="C178" s="10"/>
      <c r="D178" s="12"/>
      <c r="E178" s="14"/>
      <c r="F178" s="31"/>
      <c r="G178" s="12"/>
      <c r="H178" s="31"/>
      <c r="I178" s="14"/>
    </row>
    <row r="179" spans="1:9" s="21" customFormat="1" ht="30.6" customHeight="1" x14ac:dyDescent="0.3">
      <c r="A179" s="50"/>
      <c r="B179" s="10"/>
      <c r="C179" s="10"/>
      <c r="D179" s="12"/>
      <c r="E179" s="14"/>
      <c r="F179" s="31"/>
      <c r="G179" s="12"/>
      <c r="H179" s="31"/>
      <c r="I179" s="14"/>
    </row>
    <row r="180" spans="1:9" s="21" customFormat="1" ht="30.6" customHeight="1" x14ac:dyDescent="0.3">
      <c r="A180" s="50"/>
      <c r="B180" s="10"/>
      <c r="C180" s="10"/>
      <c r="D180" s="12"/>
      <c r="E180" s="14"/>
      <c r="F180" s="31"/>
      <c r="G180" s="12"/>
      <c r="H180" s="31"/>
      <c r="I180" s="14"/>
    </row>
    <row r="181" spans="1:9" s="21" customFormat="1" ht="30.6" customHeight="1" x14ac:dyDescent="0.3">
      <c r="A181" s="50"/>
      <c r="B181" s="10"/>
      <c r="C181" s="10"/>
      <c r="D181" s="12"/>
      <c r="E181" s="14"/>
      <c r="F181" s="31"/>
      <c r="G181" s="12"/>
      <c r="H181" s="31"/>
      <c r="I181" s="14"/>
    </row>
    <row r="182" spans="1:9" s="21" customFormat="1" ht="30.6" customHeight="1" x14ac:dyDescent="0.3">
      <c r="A182" s="50"/>
      <c r="B182" s="10"/>
      <c r="C182" s="10"/>
      <c r="D182" s="12"/>
      <c r="E182" s="14"/>
      <c r="F182" s="31"/>
      <c r="G182" s="12"/>
      <c r="H182" s="31"/>
      <c r="I182" s="14"/>
    </row>
    <row r="183" spans="1:9" s="21" customFormat="1" ht="30.6" customHeight="1" x14ac:dyDescent="0.3">
      <c r="A183" s="50"/>
      <c r="B183" s="10"/>
      <c r="C183" s="10"/>
      <c r="D183" s="12"/>
      <c r="E183" s="14"/>
      <c r="F183" s="31"/>
      <c r="G183" s="12"/>
      <c r="H183" s="31"/>
      <c r="I183" s="14"/>
    </row>
    <row r="184" spans="1:9" s="21" customFormat="1" ht="30.6" customHeight="1" x14ac:dyDescent="0.3">
      <c r="A184" s="50"/>
      <c r="B184" s="10"/>
      <c r="C184" s="10"/>
      <c r="D184" s="12"/>
      <c r="E184" s="14"/>
      <c r="F184" s="31"/>
      <c r="G184" s="12"/>
      <c r="H184" s="31"/>
      <c r="I184" s="14"/>
    </row>
    <row r="185" spans="1:9" s="21" customFormat="1" ht="30.6" customHeight="1" x14ac:dyDescent="0.3">
      <c r="A185" s="50"/>
      <c r="B185" s="10"/>
      <c r="C185" s="10"/>
      <c r="D185" s="12"/>
      <c r="E185" s="14"/>
      <c r="F185" s="31"/>
      <c r="G185" s="12"/>
      <c r="H185" s="31"/>
      <c r="I185" s="14"/>
    </row>
    <row r="186" spans="1:9" s="21" customFormat="1" ht="30.6" customHeight="1" x14ac:dyDescent="0.3">
      <c r="A186" s="50"/>
      <c r="B186" s="10"/>
      <c r="C186" s="10"/>
      <c r="D186" s="12"/>
      <c r="E186" s="14"/>
      <c r="F186" s="31"/>
      <c r="G186" s="12"/>
      <c r="H186" s="31"/>
      <c r="I186" s="14"/>
    </row>
    <row r="187" spans="1:9" s="21" customFormat="1" ht="30.6" customHeight="1" x14ac:dyDescent="0.3">
      <c r="A187" s="50"/>
      <c r="B187" s="10"/>
      <c r="C187" s="10"/>
      <c r="D187" s="12"/>
      <c r="E187" s="14"/>
      <c r="F187" s="31"/>
      <c r="G187" s="12"/>
      <c r="H187" s="31"/>
      <c r="I187" s="14"/>
    </row>
    <row r="188" spans="1:9" s="21" customFormat="1" ht="30.6" customHeight="1" x14ac:dyDescent="0.3">
      <c r="A188" s="50"/>
      <c r="B188" s="10"/>
      <c r="C188" s="10"/>
      <c r="D188" s="12"/>
      <c r="E188" s="14"/>
      <c r="F188" s="31"/>
      <c r="G188" s="12"/>
      <c r="H188" s="31"/>
      <c r="I188" s="14"/>
    </row>
    <row r="189" spans="1:9" s="21" customFormat="1" ht="30.6" customHeight="1" x14ac:dyDescent="0.3">
      <c r="A189" s="50"/>
      <c r="B189" s="10"/>
      <c r="C189" s="10"/>
      <c r="D189" s="12"/>
      <c r="E189" s="14"/>
      <c r="F189" s="31"/>
      <c r="G189" s="12"/>
      <c r="H189" s="31"/>
      <c r="I189" s="14"/>
    </row>
    <row r="190" spans="1:9" s="21" customFormat="1" ht="30.6" customHeight="1" x14ac:dyDescent="0.3">
      <c r="A190" s="50"/>
      <c r="B190" s="10"/>
      <c r="C190" s="10"/>
      <c r="D190" s="12"/>
      <c r="E190" s="14"/>
      <c r="F190" s="31"/>
      <c r="G190" s="12"/>
      <c r="H190" s="31"/>
      <c r="I190" s="14"/>
    </row>
    <row r="191" spans="1:9" s="21" customFormat="1" ht="30.6" customHeight="1" x14ac:dyDescent="0.3">
      <c r="A191" s="50"/>
      <c r="B191" s="10"/>
      <c r="C191" s="10"/>
      <c r="D191" s="12"/>
      <c r="E191" s="14"/>
      <c r="F191" s="31"/>
      <c r="G191" s="12"/>
      <c r="H191" s="31"/>
      <c r="I191" s="14"/>
    </row>
    <row r="192" spans="1:9" s="21" customFormat="1" ht="30.6" customHeight="1" x14ac:dyDescent="0.3">
      <c r="A192" s="50"/>
      <c r="B192" s="10"/>
      <c r="C192" s="10"/>
      <c r="D192" s="12"/>
      <c r="E192" s="14"/>
      <c r="F192" s="31"/>
      <c r="G192" s="12"/>
      <c r="H192" s="31"/>
      <c r="I192" s="14"/>
    </row>
    <row r="193" spans="1:9" s="21" customFormat="1" ht="30.6" customHeight="1" x14ac:dyDescent="0.3">
      <c r="A193" s="50"/>
      <c r="B193" s="10"/>
      <c r="C193" s="10"/>
      <c r="D193" s="12"/>
      <c r="E193" s="14"/>
      <c r="F193" s="31"/>
      <c r="G193" s="12"/>
      <c r="H193" s="31"/>
      <c r="I193" s="14"/>
    </row>
    <row r="194" spans="1:9" s="21" customFormat="1" ht="30.6" customHeight="1" x14ac:dyDescent="0.3">
      <c r="A194" s="50"/>
      <c r="B194" s="10"/>
      <c r="C194" s="10"/>
      <c r="D194" s="12"/>
      <c r="E194" s="14"/>
      <c r="F194" s="31"/>
      <c r="G194" s="12"/>
      <c r="H194" s="31"/>
      <c r="I194" s="14"/>
    </row>
    <row r="195" spans="1:9" s="21" customFormat="1" ht="30.6" customHeight="1" x14ac:dyDescent="0.3">
      <c r="A195" s="50"/>
      <c r="B195" s="10"/>
      <c r="C195" s="10"/>
      <c r="D195" s="12"/>
      <c r="E195" s="14"/>
      <c r="F195" s="31"/>
      <c r="G195" s="12"/>
      <c r="H195" s="31"/>
      <c r="I195" s="14"/>
    </row>
    <row r="196" spans="1:9" s="21" customFormat="1" ht="30.6" customHeight="1" x14ac:dyDescent="0.3">
      <c r="A196" s="50"/>
      <c r="B196" s="10"/>
      <c r="C196" s="10"/>
      <c r="D196" s="12"/>
      <c r="E196" s="14"/>
      <c r="F196" s="31"/>
      <c r="G196" s="12"/>
      <c r="H196" s="31"/>
      <c r="I196" s="14"/>
    </row>
    <row r="197" spans="1:9" s="21" customFormat="1" ht="30.6" customHeight="1" x14ac:dyDescent="0.3">
      <c r="A197" s="50"/>
      <c r="B197" s="10"/>
      <c r="C197" s="10"/>
      <c r="D197" s="12"/>
      <c r="E197" s="14"/>
      <c r="F197" s="31"/>
      <c r="G197" s="12"/>
      <c r="H197" s="31"/>
      <c r="I197" s="14"/>
    </row>
    <row r="198" spans="1:9" s="21" customFormat="1" ht="30.6" customHeight="1" x14ac:dyDescent="0.3">
      <c r="A198" s="50"/>
      <c r="B198" s="10"/>
      <c r="C198" s="10"/>
      <c r="D198" s="12"/>
      <c r="E198" s="14"/>
      <c r="F198" s="31"/>
      <c r="G198" s="12"/>
      <c r="H198" s="31"/>
      <c r="I198" s="14"/>
    </row>
    <row r="199" spans="1:9" s="21" customFormat="1" ht="30.6" customHeight="1" x14ac:dyDescent="0.3">
      <c r="A199" s="50"/>
      <c r="B199" s="10"/>
      <c r="C199" s="10"/>
      <c r="D199" s="12"/>
      <c r="E199" s="14"/>
      <c r="F199" s="31"/>
      <c r="G199" s="12"/>
      <c r="H199" s="31"/>
      <c r="I199" s="14"/>
    </row>
    <row r="200" spans="1:9" s="21" customFormat="1" ht="30.6" customHeight="1" x14ac:dyDescent="0.3">
      <c r="A200" s="50"/>
      <c r="B200" s="10"/>
      <c r="C200" s="10"/>
      <c r="D200" s="12"/>
      <c r="E200" s="14"/>
      <c r="F200" s="31"/>
      <c r="G200" s="12"/>
      <c r="H200" s="31"/>
      <c r="I200" s="14"/>
    </row>
    <row r="201" spans="1:9" s="21" customFormat="1" ht="30.6" customHeight="1" x14ac:dyDescent="0.3">
      <c r="A201" s="50"/>
      <c r="B201" s="10"/>
      <c r="C201" s="10"/>
      <c r="D201" s="12"/>
      <c r="E201" s="14"/>
      <c r="F201" s="31"/>
      <c r="G201" s="12"/>
      <c r="H201" s="31"/>
      <c r="I201" s="14"/>
    </row>
    <row r="202" spans="1:9" s="21" customFormat="1" ht="30.6" customHeight="1" x14ac:dyDescent="0.3">
      <c r="A202" s="50"/>
      <c r="B202" s="10"/>
      <c r="C202" s="10"/>
      <c r="D202" s="12"/>
      <c r="E202" s="14"/>
      <c r="F202" s="31"/>
      <c r="G202" s="12"/>
      <c r="H202" s="31"/>
      <c r="I202" s="14"/>
    </row>
    <row r="203" spans="1:9" s="21" customFormat="1" ht="30.6" customHeight="1" x14ac:dyDescent="0.3">
      <c r="A203" s="50"/>
      <c r="B203" s="10"/>
      <c r="C203" s="10"/>
      <c r="D203" s="12"/>
      <c r="E203" s="14"/>
      <c r="F203" s="31"/>
      <c r="G203" s="12"/>
      <c r="H203" s="31"/>
      <c r="I203" s="14"/>
    </row>
    <row r="204" spans="1:9" s="21" customFormat="1" ht="30.6" customHeight="1" x14ac:dyDescent="0.3">
      <c r="A204" s="50"/>
      <c r="B204" s="10"/>
      <c r="C204" s="10"/>
      <c r="D204" s="12"/>
      <c r="E204" s="14"/>
      <c r="F204" s="31"/>
      <c r="G204" s="12"/>
      <c r="H204" s="31"/>
      <c r="I204" s="14"/>
    </row>
    <row r="205" spans="1:9" s="21" customFormat="1" ht="30.6" customHeight="1" x14ac:dyDescent="0.3">
      <c r="A205" s="50"/>
      <c r="B205" s="10"/>
      <c r="C205" s="10"/>
      <c r="D205" s="12"/>
      <c r="E205" s="14"/>
      <c r="F205" s="31"/>
      <c r="G205" s="12"/>
      <c r="H205" s="31"/>
      <c r="I205" s="14"/>
    </row>
    <row r="206" spans="1:9" s="21" customFormat="1" ht="30.6" customHeight="1" x14ac:dyDescent="0.3">
      <c r="A206" s="50"/>
      <c r="B206" s="10"/>
      <c r="C206" s="10"/>
      <c r="D206" s="12"/>
      <c r="E206" s="14"/>
      <c r="F206" s="31"/>
      <c r="G206" s="12"/>
      <c r="H206" s="31"/>
      <c r="I206" s="14"/>
    </row>
    <row r="207" spans="1:9" s="21" customFormat="1" ht="30.6" customHeight="1" x14ac:dyDescent="0.3">
      <c r="A207" s="50"/>
      <c r="B207" s="10"/>
      <c r="C207" s="10"/>
      <c r="D207" s="12"/>
      <c r="E207" s="14"/>
      <c r="F207" s="31"/>
      <c r="G207" s="12"/>
      <c r="H207" s="31"/>
      <c r="I207" s="14"/>
    </row>
    <row r="208" spans="1:9" s="21" customFormat="1" ht="30.6" customHeight="1" x14ac:dyDescent="0.3">
      <c r="A208" s="50"/>
      <c r="B208" s="10"/>
      <c r="C208" s="10"/>
      <c r="D208" s="12"/>
      <c r="E208" s="14"/>
      <c r="F208" s="31"/>
      <c r="G208" s="12"/>
      <c r="H208" s="31"/>
      <c r="I208" s="14"/>
    </row>
    <row r="209" spans="1:9" s="21" customFormat="1" ht="30.6" customHeight="1" x14ac:dyDescent="0.3">
      <c r="A209" s="50"/>
      <c r="B209" s="10"/>
      <c r="C209" s="10"/>
      <c r="D209" s="12"/>
      <c r="E209" s="14"/>
      <c r="F209" s="31"/>
      <c r="G209" s="12"/>
      <c r="H209" s="31"/>
      <c r="I209" s="14"/>
    </row>
    <row r="210" spans="1:9" s="21" customFormat="1" ht="30.6" customHeight="1" x14ac:dyDescent="0.3">
      <c r="A210" s="50"/>
      <c r="B210" s="10"/>
      <c r="C210" s="10"/>
      <c r="D210" s="12"/>
      <c r="E210" s="14"/>
      <c r="F210" s="31"/>
      <c r="G210" s="12"/>
      <c r="H210" s="31"/>
      <c r="I210" s="14"/>
    </row>
    <row r="211" spans="1:9" s="21" customFormat="1" ht="30.6" customHeight="1" x14ac:dyDescent="0.3">
      <c r="A211" s="50"/>
      <c r="B211" s="10"/>
      <c r="C211" s="10"/>
      <c r="D211" s="12"/>
      <c r="E211" s="14"/>
      <c r="F211" s="31"/>
      <c r="G211" s="12"/>
      <c r="H211" s="31"/>
      <c r="I211" s="14"/>
    </row>
    <row r="212" spans="1:9" s="21" customFormat="1" ht="30.6" customHeight="1" x14ac:dyDescent="0.3">
      <c r="A212" s="50"/>
      <c r="B212" s="10"/>
      <c r="C212" s="10"/>
      <c r="D212" s="12"/>
      <c r="E212" s="14"/>
      <c r="F212" s="31"/>
      <c r="G212" s="12"/>
      <c r="H212" s="31"/>
      <c r="I212" s="14"/>
    </row>
    <row r="213" spans="1:9" s="21" customFormat="1" ht="30.6" customHeight="1" x14ac:dyDescent="0.3">
      <c r="A213" s="50"/>
      <c r="B213" s="10"/>
      <c r="C213" s="10"/>
      <c r="D213" s="12"/>
      <c r="E213" s="14"/>
      <c r="F213" s="31"/>
      <c r="G213" s="12"/>
      <c r="H213" s="31"/>
      <c r="I213" s="14"/>
    </row>
    <row r="214" spans="1:9" s="21" customFormat="1" ht="30.6" customHeight="1" x14ac:dyDescent="0.3">
      <c r="A214" s="50"/>
      <c r="B214" s="10"/>
      <c r="C214" s="10"/>
      <c r="D214" s="12"/>
      <c r="E214" s="14"/>
      <c r="F214" s="31"/>
      <c r="G214" s="12"/>
      <c r="H214" s="31"/>
      <c r="I214" s="14"/>
    </row>
    <row r="215" spans="1:9" s="21" customFormat="1" ht="30.6" customHeight="1" x14ac:dyDescent="0.3">
      <c r="A215" s="50"/>
      <c r="B215" s="10"/>
      <c r="C215" s="10"/>
      <c r="D215" s="12"/>
      <c r="E215" s="14"/>
      <c r="F215" s="31"/>
      <c r="G215" s="12"/>
      <c r="H215" s="31"/>
      <c r="I215" s="14"/>
    </row>
    <row r="216" spans="1:9" s="21" customFormat="1" ht="30.6" customHeight="1" x14ac:dyDescent="0.3">
      <c r="A216" s="50"/>
      <c r="B216" s="10"/>
      <c r="C216" s="10"/>
      <c r="D216" s="12"/>
      <c r="E216" s="14"/>
      <c r="F216" s="31"/>
      <c r="G216" s="12"/>
      <c r="H216" s="31"/>
      <c r="I216" s="14"/>
    </row>
    <row r="217" spans="1:9" s="21" customFormat="1" ht="30.6" customHeight="1" x14ac:dyDescent="0.3">
      <c r="A217" s="50"/>
      <c r="B217" s="10"/>
      <c r="C217" s="10"/>
      <c r="D217" s="12"/>
      <c r="E217" s="14"/>
      <c r="F217" s="31"/>
      <c r="G217" s="12"/>
      <c r="H217" s="31"/>
      <c r="I217" s="14"/>
    </row>
    <row r="218" spans="1:9" s="21" customFormat="1" ht="30.6" customHeight="1" x14ac:dyDescent="0.3">
      <c r="A218" s="50"/>
      <c r="B218" s="10"/>
      <c r="C218" s="10"/>
      <c r="D218" s="12"/>
      <c r="E218" s="14"/>
      <c r="F218" s="31"/>
      <c r="G218" s="12"/>
      <c r="H218" s="31"/>
      <c r="I218" s="14"/>
    </row>
    <row r="219" spans="1:9" s="21" customFormat="1" ht="30.6" customHeight="1" x14ac:dyDescent="0.3">
      <c r="A219" s="50"/>
      <c r="B219" s="10"/>
      <c r="C219" s="10"/>
      <c r="D219" s="12"/>
      <c r="E219" s="14"/>
      <c r="F219" s="31"/>
      <c r="G219" s="12"/>
      <c r="H219" s="31"/>
      <c r="I219" s="14"/>
    </row>
    <row r="220" spans="1:9" s="21" customFormat="1" ht="30.6" customHeight="1" x14ac:dyDescent="0.3">
      <c r="A220" s="50"/>
      <c r="B220" s="10"/>
      <c r="C220" s="10"/>
      <c r="D220" s="12"/>
      <c r="E220" s="14"/>
      <c r="F220" s="31"/>
      <c r="G220" s="12"/>
      <c r="H220" s="31"/>
      <c r="I220" s="14"/>
    </row>
    <row r="221" spans="1:9" s="21" customFormat="1" ht="30.6" customHeight="1" x14ac:dyDescent="0.3">
      <c r="A221" s="50"/>
      <c r="B221" s="10"/>
      <c r="C221" s="10"/>
      <c r="D221" s="12"/>
      <c r="E221" s="14"/>
      <c r="F221" s="31"/>
      <c r="G221" s="12"/>
      <c r="H221" s="31"/>
      <c r="I221" s="14"/>
    </row>
    <row r="222" spans="1:9" s="21" customFormat="1" ht="30.6" customHeight="1" x14ac:dyDescent="0.3">
      <c r="A222" s="50"/>
      <c r="B222" s="10"/>
      <c r="C222" s="10"/>
      <c r="D222" s="12"/>
      <c r="E222" s="14"/>
      <c r="F222" s="31"/>
      <c r="G222" s="12"/>
      <c r="H222" s="31"/>
      <c r="I222" s="14"/>
    </row>
    <row r="223" spans="1:9" s="21" customFormat="1" ht="30.6" customHeight="1" x14ac:dyDescent="0.3">
      <c r="A223" s="50"/>
      <c r="B223" s="10"/>
      <c r="C223" s="10"/>
      <c r="D223" s="12"/>
      <c r="E223" s="14"/>
      <c r="F223" s="31"/>
      <c r="G223" s="12"/>
      <c r="H223" s="31"/>
      <c r="I223" s="14"/>
    </row>
    <row r="224" spans="1:9" s="21" customFormat="1" ht="30.6" customHeight="1" x14ac:dyDescent="0.3">
      <c r="A224" s="50"/>
      <c r="B224" s="10"/>
      <c r="C224" s="10"/>
      <c r="D224" s="12"/>
      <c r="E224" s="14"/>
      <c r="F224" s="31"/>
      <c r="G224" s="12"/>
      <c r="H224" s="31"/>
      <c r="I224" s="14"/>
    </row>
    <row r="225" spans="1:9" s="21" customFormat="1" ht="30.6" customHeight="1" x14ac:dyDescent="0.3">
      <c r="A225" s="50"/>
      <c r="B225" s="10"/>
      <c r="C225" s="10"/>
      <c r="D225" s="12"/>
      <c r="E225" s="14"/>
      <c r="F225" s="31"/>
      <c r="G225" s="12"/>
      <c r="H225" s="31"/>
      <c r="I225" s="14"/>
    </row>
    <row r="226" spans="1:9" s="21" customFormat="1" ht="30.6" customHeight="1" x14ac:dyDescent="0.3">
      <c r="A226" s="50"/>
      <c r="B226" s="10"/>
      <c r="C226" s="10"/>
      <c r="D226" s="12"/>
      <c r="E226" s="14"/>
      <c r="F226" s="31"/>
      <c r="G226" s="12"/>
      <c r="H226" s="31"/>
      <c r="I226" s="14"/>
    </row>
    <row r="227" spans="1:9" s="21" customFormat="1" ht="30.6" customHeight="1" x14ac:dyDescent="0.3">
      <c r="A227" s="50"/>
      <c r="B227" s="10"/>
      <c r="C227" s="10"/>
      <c r="D227" s="12"/>
      <c r="E227" s="14"/>
      <c r="F227" s="31"/>
      <c r="G227" s="12"/>
      <c r="H227" s="31"/>
      <c r="I227" s="14"/>
    </row>
    <row r="228" spans="1:9" s="21" customFormat="1" ht="30.6" customHeight="1" x14ac:dyDescent="0.3">
      <c r="A228" s="50"/>
      <c r="B228" s="10"/>
      <c r="C228" s="10"/>
      <c r="D228" s="12"/>
      <c r="E228" s="14"/>
      <c r="F228" s="31"/>
      <c r="G228" s="12"/>
      <c r="H228" s="31"/>
      <c r="I228" s="14"/>
    </row>
    <row r="229" spans="1:9" s="21" customFormat="1" ht="30.6" customHeight="1" x14ac:dyDescent="0.3">
      <c r="A229" s="50"/>
      <c r="B229" s="10"/>
      <c r="C229" s="10"/>
      <c r="D229" s="12"/>
      <c r="E229" s="14"/>
      <c r="F229" s="31"/>
      <c r="G229" s="12"/>
      <c r="H229" s="31"/>
      <c r="I229" s="14"/>
    </row>
    <row r="230" spans="1:9" s="21" customFormat="1" ht="30.6" customHeight="1" x14ac:dyDescent="0.3">
      <c r="A230" s="50"/>
      <c r="B230" s="10"/>
      <c r="C230" s="10"/>
      <c r="D230" s="12"/>
      <c r="E230" s="14"/>
      <c r="F230" s="31"/>
      <c r="G230" s="12"/>
      <c r="H230" s="31"/>
      <c r="I230" s="14"/>
    </row>
    <row r="231" spans="1:9" s="21" customFormat="1" ht="30.6" customHeight="1" x14ac:dyDescent="0.3">
      <c r="A231" s="50"/>
      <c r="B231" s="10"/>
      <c r="C231" s="10"/>
      <c r="D231" s="12"/>
      <c r="E231" s="14"/>
      <c r="F231" s="31"/>
      <c r="G231" s="12"/>
      <c r="H231" s="31"/>
      <c r="I231" s="14"/>
    </row>
    <row r="232" spans="1:9" s="21" customFormat="1" ht="30.6" customHeight="1" x14ac:dyDescent="0.3">
      <c r="A232" s="50"/>
      <c r="B232" s="10"/>
      <c r="C232" s="10"/>
      <c r="D232" s="12"/>
      <c r="E232" s="14"/>
      <c r="F232" s="31"/>
      <c r="G232" s="12"/>
      <c r="H232" s="31"/>
      <c r="I232" s="14"/>
    </row>
    <row r="233" spans="1:9" s="21" customFormat="1" ht="30.6" customHeight="1" x14ac:dyDescent="0.3">
      <c r="A233" s="50"/>
      <c r="B233" s="10"/>
      <c r="C233" s="10"/>
      <c r="D233" s="12"/>
      <c r="E233" s="14"/>
      <c r="F233" s="31"/>
      <c r="G233" s="12"/>
      <c r="H233" s="31"/>
      <c r="I233" s="14"/>
    </row>
    <row r="234" spans="1:9" s="21" customFormat="1" ht="30.6" customHeight="1" x14ac:dyDescent="0.3">
      <c r="A234" s="50"/>
      <c r="B234" s="10"/>
      <c r="C234" s="10"/>
      <c r="D234" s="12"/>
      <c r="E234" s="14"/>
      <c r="F234" s="31"/>
      <c r="G234" s="12"/>
      <c r="H234" s="31"/>
      <c r="I234" s="14"/>
    </row>
    <row r="235" spans="1:9" s="21" customFormat="1" ht="30.6" customHeight="1" x14ac:dyDescent="0.3">
      <c r="A235" s="50"/>
      <c r="B235" s="10"/>
      <c r="C235" s="10"/>
      <c r="D235" s="12"/>
      <c r="E235" s="14"/>
      <c r="F235" s="31"/>
      <c r="G235" s="12"/>
      <c r="H235" s="31"/>
      <c r="I235" s="14"/>
    </row>
    <row r="236" spans="1:9" s="21" customFormat="1" ht="30.6" customHeight="1" x14ac:dyDescent="0.3">
      <c r="A236" s="50"/>
      <c r="B236" s="10"/>
      <c r="C236" s="10"/>
      <c r="D236" s="12"/>
      <c r="E236" s="14"/>
      <c r="F236" s="31"/>
      <c r="G236" s="12"/>
      <c r="H236" s="31"/>
      <c r="I236" s="14"/>
    </row>
    <row r="237" spans="1:9" s="21" customFormat="1" ht="30.6" customHeight="1" x14ac:dyDescent="0.3">
      <c r="A237" s="50"/>
      <c r="B237" s="10"/>
      <c r="C237" s="10"/>
      <c r="D237" s="12"/>
      <c r="E237" s="14"/>
      <c r="F237" s="31"/>
      <c r="G237" s="12"/>
      <c r="H237" s="31"/>
      <c r="I237" s="14"/>
    </row>
    <row r="238" spans="1:9" s="21" customFormat="1" ht="30.6" customHeight="1" x14ac:dyDescent="0.3">
      <c r="A238" s="50"/>
      <c r="B238" s="10"/>
      <c r="C238" s="10"/>
      <c r="D238" s="12"/>
      <c r="E238" s="14"/>
      <c r="F238" s="31"/>
      <c r="G238" s="12"/>
      <c r="H238" s="31"/>
      <c r="I238" s="14"/>
    </row>
    <row r="239" spans="1:9" s="21" customFormat="1" ht="30.6" customHeight="1" x14ac:dyDescent="0.3">
      <c r="A239" s="50"/>
      <c r="B239" s="10"/>
      <c r="C239" s="10"/>
      <c r="D239" s="12"/>
      <c r="E239" s="14"/>
      <c r="F239" s="31"/>
      <c r="G239" s="12"/>
      <c r="H239" s="31"/>
      <c r="I239" s="14"/>
    </row>
    <row r="240" spans="1:9" s="21" customFormat="1" ht="30.6" customHeight="1" x14ac:dyDescent="0.3">
      <c r="A240" s="50"/>
      <c r="B240" s="10"/>
      <c r="C240" s="10"/>
      <c r="D240" s="12"/>
      <c r="E240" s="14"/>
      <c r="F240" s="31"/>
      <c r="G240" s="12"/>
      <c r="H240" s="31"/>
      <c r="I240" s="14"/>
    </row>
    <row r="241" spans="1:9" s="21" customFormat="1" ht="30.6" customHeight="1" x14ac:dyDescent="0.3">
      <c r="A241" s="50"/>
      <c r="B241" s="10"/>
      <c r="C241" s="10"/>
      <c r="D241" s="12"/>
      <c r="E241" s="14"/>
      <c r="F241" s="31"/>
      <c r="G241" s="12"/>
      <c r="H241" s="31"/>
      <c r="I241" s="14"/>
    </row>
    <row r="242" spans="1:9" s="21" customFormat="1" ht="30.6" customHeight="1" x14ac:dyDescent="0.3">
      <c r="A242" s="50"/>
      <c r="B242" s="10"/>
      <c r="C242" s="10"/>
      <c r="D242" s="12"/>
      <c r="E242" s="14"/>
      <c r="F242" s="31"/>
      <c r="G242" s="12"/>
      <c r="H242" s="31"/>
      <c r="I242" s="14"/>
    </row>
    <row r="243" spans="1:9" s="21" customFormat="1" ht="30.6" customHeight="1" x14ac:dyDescent="0.3">
      <c r="A243" s="50"/>
      <c r="B243" s="10"/>
      <c r="C243" s="10"/>
      <c r="D243" s="12"/>
      <c r="E243" s="14"/>
      <c r="F243" s="31"/>
      <c r="G243" s="12"/>
      <c r="H243" s="31"/>
      <c r="I243" s="14"/>
    </row>
    <row r="244" spans="1:9" s="21" customFormat="1" ht="30.6" customHeight="1" x14ac:dyDescent="0.3">
      <c r="A244" s="50"/>
      <c r="B244" s="10"/>
      <c r="C244" s="10"/>
      <c r="D244" s="12"/>
      <c r="E244" s="14"/>
      <c r="F244" s="31"/>
      <c r="G244" s="12"/>
      <c r="H244" s="31"/>
      <c r="I244" s="14"/>
    </row>
    <row r="245" spans="1:9" s="21" customFormat="1" ht="30.6" customHeight="1" x14ac:dyDescent="0.3">
      <c r="A245" s="50"/>
      <c r="B245" s="10"/>
      <c r="C245" s="10"/>
      <c r="D245" s="12"/>
      <c r="E245" s="14"/>
      <c r="F245" s="31"/>
      <c r="G245" s="12"/>
      <c r="H245" s="31"/>
      <c r="I245" s="14"/>
    </row>
    <row r="246" spans="1:9" s="21" customFormat="1" ht="30.6" customHeight="1" x14ac:dyDescent="0.3">
      <c r="A246" s="50"/>
      <c r="B246" s="10"/>
      <c r="C246" s="10"/>
      <c r="D246" s="12"/>
      <c r="E246" s="14"/>
      <c r="F246" s="31"/>
      <c r="G246" s="12"/>
      <c r="H246" s="31"/>
      <c r="I246" s="14"/>
    </row>
    <row r="247" spans="1:9" s="21" customFormat="1" ht="30.6" customHeight="1" x14ac:dyDescent="0.3">
      <c r="A247" s="50"/>
      <c r="B247" s="10"/>
      <c r="C247" s="10"/>
      <c r="D247" s="12"/>
      <c r="E247" s="14"/>
      <c r="F247" s="31"/>
      <c r="G247" s="12"/>
      <c r="H247" s="31"/>
      <c r="I247" s="14"/>
    </row>
    <row r="248" spans="1:9" s="21" customFormat="1" ht="30.6" customHeight="1" x14ac:dyDescent="0.3">
      <c r="A248" s="50"/>
      <c r="B248" s="10"/>
      <c r="C248" s="10"/>
      <c r="D248" s="12"/>
      <c r="E248" s="14"/>
      <c r="F248" s="31"/>
      <c r="G248" s="12"/>
      <c r="H248" s="31"/>
      <c r="I248" s="14"/>
    </row>
    <row r="249" spans="1:9" s="21" customFormat="1" ht="30.6" customHeight="1" x14ac:dyDescent="0.3">
      <c r="A249" s="50"/>
      <c r="B249" s="10"/>
      <c r="C249" s="10"/>
      <c r="D249" s="12"/>
      <c r="E249" s="14"/>
      <c r="F249" s="31"/>
      <c r="G249" s="12"/>
      <c r="H249" s="31"/>
      <c r="I249" s="14"/>
    </row>
    <row r="250" spans="1:9" s="21" customFormat="1" ht="30.6" customHeight="1" x14ac:dyDescent="0.3">
      <c r="A250" s="50"/>
      <c r="B250" s="10"/>
      <c r="C250" s="10"/>
      <c r="D250" s="12"/>
      <c r="E250" s="14"/>
      <c r="F250" s="31"/>
      <c r="G250" s="12"/>
      <c r="H250" s="31"/>
      <c r="I250" s="14"/>
    </row>
    <row r="251" spans="1:9" s="21" customFormat="1" ht="30.6" customHeight="1" x14ac:dyDescent="0.3">
      <c r="A251" s="50"/>
      <c r="B251" s="10"/>
      <c r="C251" s="10"/>
      <c r="D251" s="12"/>
      <c r="E251" s="14"/>
      <c r="F251" s="31"/>
      <c r="G251" s="12"/>
      <c r="H251" s="31"/>
      <c r="I251" s="14"/>
    </row>
    <row r="252" spans="1:9" s="21" customFormat="1" ht="30.6" customHeight="1" x14ac:dyDescent="0.3">
      <c r="A252" s="50"/>
      <c r="B252" s="10"/>
      <c r="C252" s="10"/>
      <c r="D252" s="12"/>
      <c r="E252" s="14"/>
      <c r="F252" s="31"/>
      <c r="G252" s="12"/>
      <c r="H252" s="31"/>
      <c r="I252" s="14"/>
    </row>
    <row r="253" spans="1:9" s="21" customFormat="1" ht="30.6" customHeight="1" x14ac:dyDescent="0.3">
      <c r="A253" s="50"/>
      <c r="B253" s="10"/>
      <c r="C253" s="10"/>
      <c r="D253" s="12"/>
      <c r="E253" s="14"/>
      <c r="F253" s="31"/>
      <c r="G253" s="12"/>
      <c r="H253" s="31"/>
      <c r="I253" s="14"/>
    </row>
    <row r="254" spans="1:9" s="21" customFormat="1" ht="30.6" customHeight="1" x14ac:dyDescent="0.3">
      <c r="A254" s="50"/>
      <c r="B254" s="10"/>
      <c r="C254" s="10"/>
      <c r="D254" s="12"/>
      <c r="E254" s="14"/>
      <c r="F254" s="31"/>
      <c r="G254" s="12"/>
      <c r="H254" s="31"/>
      <c r="I254" s="14"/>
    </row>
    <row r="255" spans="1:9" s="21" customFormat="1" ht="30.6" customHeight="1" x14ac:dyDescent="0.3">
      <c r="A255" s="50"/>
      <c r="B255" s="10"/>
      <c r="C255" s="10"/>
      <c r="D255" s="12"/>
      <c r="E255" s="14"/>
      <c r="F255" s="31"/>
      <c r="G255" s="12"/>
      <c r="H255" s="31"/>
      <c r="I255" s="14"/>
    </row>
    <row r="256" spans="1:9" ht="18" customHeight="1" x14ac:dyDescent="0.3">
      <c r="D256" s="12"/>
      <c r="E256" s="12"/>
      <c r="F256" s="12"/>
      <c r="G256" s="12"/>
      <c r="H256" s="12"/>
      <c r="I256" s="12"/>
    </row>
  </sheetData>
  <autoFilter ref="A5:C53" xr:uid="{5456E3B9-BD26-49ED-8198-4F1283173ED6}"/>
  <mergeCells count="5">
    <mergeCell ref="D4:E4"/>
    <mergeCell ref="F4:I4"/>
    <mergeCell ref="A4:A5"/>
    <mergeCell ref="B4:B5"/>
    <mergeCell ref="C4:C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B0DF-642C-418D-882B-DCB8D412691E}">
  <sheetPr>
    <tabColor rgb="FFFEF4E5"/>
  </sheetPr>
  <dimension ref="A1:E136"/>
  <sheetViews>
    <sheetView workbookViewId="0">
      <pane xSplit="1" ySplit="4" topLeftCell="B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7.6640625" style="161" customWidth="1"/>
    <col min="3" max="5" width="22.44140625" style="138" customWidth="1"/>
    <col min="6" max="16384" width="8.5546875" style="138"/>
  </cols>
  <sheetData>
    <row r="1" spans="1:5" s="68" customFormat="1" ht="18" customHeight="1" x14ac:dyDescent="0.3">
      <c r="A1" s="382" t="s">
        <v>146</v>
      </c>
      <c r="B1" s="382" t="s">
        <v>147</v>
      </c>
      <c r="C1" s="382"/>
      <c r="D1" s="382"/>
      <c r="E1" s="382"/>
    </row>
    <row r="2" spans="1:5" ht="18" customHeight="1" x14ac:dyDescent="0.3">
      <c r="A2" s="136"/>
      <c r="B2" s="131" t="s">
        <v>148</v>
      </c>
      <c r="C2" s="136"/>
      <c r="D2" s="136"/>
      <c r="E2" s="136"/>
    </row>
    <row r="4" spans="1:5" ht="54" thickBot="1" x14ac:dyDescent="0.35">
      <c r="A4" s="155"/>
      <c r="B4" s="156" t="s">
        <v>149</v>
      </c>
      <c r="C4" s="143" t="s">
        <v>150</v>
      </c>
      <c r="D4" s="143" t="s">
        <v>151</v>
      </c>
      <c r="E4" s="143" t="s">
        <v>152</v>
      </c>
    </row>
    <row r="5" spans="1:5" s="145" customFormat="1" ht="18" customHeight="1" x14ac:dyDescent="0.3">
      <c r="A5" s="134">
        <v>39813</v>
      </c>
      <c r="B5" s="157">
        <v>278</v>
      </c>
      <c r="C5" s="158">
        <v>9.9</v>
      </c>
      <c r="D5" s="158">
        <v>7.7</v>
      </c>
      <c r="E5" s="158">
        <v>12.4</v>
      </c>
    </row>
    <row r="6" spans="1:5" s="145" customFormat="1" ht="18" customHeight="1" x14ac:dyDescent="0.3">
      <c r="A6" s="134">
        <v>40178</v>
      </c>
      <c r="B6" s="157">
        <v>273</v>
      </c>
      <c r="C6" s="158">
        <v>10</v>
      </c>
      <c r="D6" s="158">
        <v>7.7</v>
      </c>
      <c r="E6" s="158">
        <v>13.3</v>
      </c>
    </row>
    <row r="7" spans="1:5" s="145" customFormat="1" ht="18" customHeight="1" x14ac:dyDescent="0.3">
      <c r="A7" s="134">
        <v>40543</v>
      </c>
      <c r="B7" s="157">
        <v>262</v>
      </c>
      <c r="C7" s="158">
        <v>10.1</v>
      </c>
      <c r="D7" s="158">
        <v>7.4</v>
      </c>
      <c r="E7" s="158">
        <v>13.1</v>
      </c>
    </row>
    <row r="8" spans="1:5" s="145" customFormat="1" ht="18" customHeight="1" x14ac:dyDescent="0.3">
      <c r="A8" s="134">
        <v>40908</v>
      </c>
      <c r="B8" s="157">
        <v>255</v>
      </c>
      <c r="C8" s="158">
        <v>10.1</v>
      </c>
      <c r="D8" s="158">
        <v>6.7</v>
      </c>
      <c r="E8" s="158">
        <v>14.3</v>
      </c>
    </row>
    <row r="9" spans="1:5" s="145" customFormat="1" ht="18" customHeight="1" x14ac:dyDescent="0.3">
      <c r="A9" s="134">
        <v>41274</v>
      </c>
      <c r="B9" s="157">
        <v>241</v>
      </c>
      <c r="C9" s="158">
        <v>10</v>
      </c>
      <c r="D9" s="158">
        <v>6.3</v>
      </c>
      <c r="E9" s="158">
        <v>14.2</v>
      </c>
    </row>
    <row r="10" spans="1:5" s="145" customFormat="1" ht="18" customHeight="1" x14ac:dyDescent="0.3">
      <c r="A10" s="134">
        <v>41639</v>
      </c>
      <c r="B10" s="157">
        <v>237</v>
      </c>
      <c r="C10" s="158">
        <v>9.9</v>
      </c>
      <c r="D10" s="158">
        <v>6.6</v>
      </c>
      <c r="E10" s="158">
        <v>17.399999999999999</v>
      </c>
    </row>
    <row r="11" spans="1:5" s="145" customFormat="1" ht="18" customHeight="1" x14ac:dyDescent="0.3">
      <c r="A11" s="134">
        <v>42004</v>
      </c>
      <c r="B11" s="157">
        <v>225</v>
      </c>
      <c r="C11" s="158">
        <v>9.8000000000000007</v>
      </c>
      <c r="D11" s="158">
        <v>6.5</v>
      </c>
      <c r="E11" s="158">
        <v>17.3</v>
      </c>
    </row>
    <row r="12" spans="1:5" s="145" customFormat="1" ht="18" customHeight="1" x14ac:dyDescent="0.3">
      <c r="A12" s="134">
        <v>42369</v>
      </c>
      <c r="B12" s="157">
        <v>228</v>
      </c>
      <c r="C12" s="158">
        <v>9.8000000000000007</v>
      </c>
      <c r="D12" s="158">
        <v>6</v>
      </c>
      <c r="E12" s="158">
        <v>17</v>
      </c>
    </row>
    <row r="13" spans="1:5" s="145" customFormat="1" ht="18" customHeight="1" x14ac:dyDescent="0.3">
      <c r="A13" s="134">
        <v>42735</v>
      </c>
      <c r="B13" s="157">
        <v>220</v>
      </c>
      <c r="C13" s="158">
        <v>9.9</v>
      </c>
      <c r="D13" s="158">
        <v>4.3</v>
      </c>
      <c r="E13" s="158">
        <v>13</v>
      </c>
    </row>
    <row r="14" spans="1:5" s="145" customFormat="1" ht="18" customHeight="1" x14ac:dyDescent="0.3">
      <c r="A14" s="134">
        <v>43100</v>
      </c>
      <c r="B14" s="157">
        <v>225</v>
      </c>
      <c r="C14" s="158">
        <v>9.9</v>
      </c>
      <c r="D14" s="158">
        <v>4.5</v>
      </c>
      <c r="E14" s="158">
        <v>10.5</v>
      </c>
    </row>
    <row r="15" spans="1:5" s="145" customFormat="1" ht="18" customHeight="1" x14ac:dyDescent="0.3">
      <c r="A15" s="134">
        <v>43465</v>
      </c>
      <c r="B15" s="157">
        <v>222</v>
      </c>
      <c r="C15" s="158">
        <v>9.8000000000000007</v>
      </c>
      <c r="D15" s="158">
        <v>4.5</v>
      </c>
      <c r="E15" s="158">
        <v>10.5</v>
      </c>
    </row>
    <row r="16" spans="1:5" s="145" customFormat="1" ht="18" customHeight="1" x14ac:dyDescent="0.3">
      <c r="A16" s="134">
        <v>43830</v>
      </c>
      <c r="B16" s="157">
        <v>219</v>
      </c>
      <c r="C16" s="158">
        <v>9.9</v>
      </c>
      <c r="D16" s="158">
        <v>2</v>
      </c>
      <c r="E16" s="158">
        <v>6</v>
      </c>
    </row>
    <row r="17" spans="1:5" s="145" customFormat="1" ht="18" customHeight="1" x14ac:dyDescent="0.3">
      <c r="A17" s="134">
        <v>44196</v>
      </c>
      <c r="B17" s="159">
        <v>218</v>
      </c>
      <c r="C17" s="160">
        <v>9.8000000000000007</v>
      </c>
      <c r="D17" s="160">
        <v>2</v>
      </c>
      <c r="E17" s="160">
        <v>6</v>
      </c>
    </row>
    <row r="18" spans="1:5" s="145" customFormat="1" ht="18" customHeight="1" x14ac:dyDescent="0.3">
      <c r="B18" s="151"/>
    </row>
    <row r="19" spans="1:5" s="145" customFormat="1" ht="18" customHeight="1" x14ac:dyDescent="0.3">
      <c r="B19" s="151"/>
    </row>
    <row r="20" spans="1:5" s="145" customFormat="1" ht="18" customHeight="1" x14ac:dyDescent="0.3">
      <c r="B20" s="151"/>
    </row>
    <row r="21" spans="1:5" s="145" customFormat="1" ht="18" customHeight="1" x14ac:dyDescent="0.3">
      <c r="B21" s="151"/>
    </row>
    <row r="22" spans="1:5" s="145" customFormat="1" ht="18" customHeight="1" x14ac:dyDescent="0.3">
      <c r="B22" s="151"/>
    </row>
    <row r="23" spans="1:5" s="145" customFormat="1" ht="18" customHeight="1" x14ac:dyDescent="0.3">
      <c r="B23" s="151"/>
    </row>
    <row r="24" spans="1:5" s="145" customFormat="1" ht="18" customHeight="1" x14ac:dyDescent="0.3">
      <c r="B24" s="151"/>
    </row>
    <row r="25" spans="1:5" s="145" customFormat="1" ht="18" customHeight="1" x14ac:dyDescent="0.3">
      <c r="B25" s="151"/>
    </row>
    <row r="26" spans="1:5" s="145" customFormat="1" ht="18" customHeight="1" x14ac:dyDescent="0.3">
      <c r="B26" s="151"/>
    </row>
    <row r="27" spans="1:5" s="145" customFormat="1" ht="18" customHeight="1" x14ac:dyDescent="0.3">
      <c r="B27" s="151"/>
    </row>
    <row r="28" spans="1:5" s="145" customFormat="1" ht="18" customHeight="1" x14ac:dyDescent="0.3">
      <c r="B28" s="151"/>
    </row>
    <row r="29" spans="1:5" s="145" customFormat="1" ht="18" customHeight="1" x14ac:dyDescent="0.3">
      <c r="B29" s="151"/>
    </row>
    <row r="30" spans="1:5" s="145" customFormat="1" ht="18" customHeight="1" x14ac:dyDescent="0.3">
      <c r="B30" s="151"/>
    </row>
    <row r="31" spans="1:5" s="145" customFormat="1" ht="18" customHeight="1" x14ac:dyDescent="0.3">
      <c r="B31" s="151"/>
    </row>
    <row r="32" spans="1:5" s="145" customFormat="1" ht="18" customHeight="1" x14ac:dyDescent="0.3">
      <c r="B32" s="151"/>
    </row>
    <row r="33" spans="2:2" s="145" customFormat="1" ht="18" customHeight="1" x14ac:dyDescent="0.3">
      <c r="B33" s="151"/>
    </row>
    <row r="34" spans="2:2" s="145" customFormat="1" ht="18" customHeight="1" x14ac:dyDescent="0.3">
      <c r="B34" s="151"/>
    </row>
    <row r="35" spans="2:2" s="145" customFormat="1" ht="18" customHeight="1" x14ac:dyDescent="0.3">
      <c r="B35" s="151"/>
    </row>
    <row r="36" spans="2:2" s="145" customFormat="1" ht="18" customHeight="1" x14ac:dyDescent="0.3">
      <c r="B36" s="151"/>
    </row>
    <row r="37" spans="2:2" s="145" customFormat="1" ht="18" customHeight="1" x14ac:dyDescent="0.3">
      <c r="B37" s="151"/>
    </row>
    <row r="38" spans="2:2" s="145" customFormat="1" ht="18" customHeight="1" x14ac:dyDescent="0.3">
      <c r="B38" s="151"/>
    </row>
    <row r="39" spans="2:2" s="145" customFormat="1" ht="18" customHeight="1" x14ac:dyDescent="0.3">
      <c r="B39" s="151"/>
    </row>
    <row r="40" spans="2:2" s="145" customFormat="1" ht="18" customHeight="1" x14ac:dyDescent="0.3">
      <c r="B40" s="151"/>
    </row>
    <row r="41" spans="2:2" s="145" customFormat="1" ht="18" customHeight="1" x14ac:dyDescent="0.3">
      <c r="B41" s="151"/>
    </row>
    <row r="42" spans="2:2" s="145" customFormat="1" ht="18" customHeight="1" x14ac:dyDescent="0.3">
      <c r="B42" s="151"/>
    </row>
    <row r="43" spans="2:2" s="145" customFormat="1" ht="18" customHeight="1" x14ac:dyDescent="0.3">
      <c r="B43" s="151"/>
    </row>
    <row r="44" spans="2:2" s="145" customFormat="1" ht="18" customHeight="1" x14ac:dyDescent="0.3">
      <c r="B44" s="151"/>
    </row>
    <row r="45" spans="2:2" s="145" customFormat="1" ht="18" customHeight="1" x14ac:dyDescent="0.3">
      <c r="B45" s="151"/>
    </row>
    <row r="46" spans="2:2" s="145" customFormat="1" ht="18" customHeight="1" x14ac:dyDescent="0.3">
      <c r="B46" s="151"/>
    </row>
    <row r="47" spans="2:2" s="145" customFormat="1" ht="18" customHeight="1" x14ac:dyDescent="0.3">
      <c r="B47" s="151"/>
    </row>
    <row r="48" spans="2:2" s="145" customFormat="1" ht="18" customHeight="1" x14ac:dyDescent="0.3">
      <c r="B48" s="151"/>
    </row>
    <row r="49" spans="2:2" s="145" customFormat="1" ht="18" customHeight="1" x14ac:dyDescent="0.3">
      <c r="B49" s="151"/>
    </row>
    <row r="50" spans="2:2" s="145" customFormat="1" ht="18" customHeight="1" x14ac:dyDescent="0.3">
      <c r="B50" s="151"/>
    </row>
    <row r="51" spans="2:2" s="145" customFormat="1" ht="18" customHeight="1" x14ac:dyDescent="0.3">
      <c r="B51" s="151"/>
    </row>
    <row r="52" spans="2:2" s="145" customFormat="1" ht="18" customHeight="1" x14ac:dyDescent="0.3">
      <c r="B52" s="151"/>
    </row>
    <row r="53" spans="2:2" s="145" customFormat="1" ht="18" customHeight="1" x14ac:dyDescent="0.3">
      <c r="B53" s="151"/>
    </row>
    <row r="54" spans="2:2" s="145" customFormat="1" ht="18" customHeight="1" x14ac:dyDescent="0.3">
      <c r="B54" s="151"/>
    </row>
    <row r="55" spans="2:2" s="145" customFormat="1" ht="18" customHeight="1" x14ac:dyDescent="0.3">
      <c r="B55" s="151"/>
    </row>
    <row r="56" spans="2:2" s="145" customFormat="1" ht="18" customHeight="1" x14ac:dyDescent="0.3">
      <c r="B56" s="151"/>
    </row>
    <row r="57" spans="2:2" s="145" customFormat="1" ht="18" customHeight="1" x14ac:dyDescent="0.3">
      <c r="B57" s="151"/>
    </row>
    <row r="58" spans="2:2" s="145" customFormat="1" ht="18" customHeight="1" x14ac:dyDescent="0.3">
      <c r="B58" s="151"/>
    </row>
    <row r="59" spans="2:2" s="145" customFormat="1" ht="18" customHeight="1" x14ac:dyDescent="0.3">
      <c r="B59" s="151"/>
    </row>
    <row r="60" spans="2:2" s="145" customFormat="1" ht="18" customHeight="1" x14ac:dyDescent="0.3">
      <c r="B60" s="151"/>
    </row>
    <row r="61" spans="2:2" s="145" customFormat="1" ht="18" customHeight="1" x14ac:dyDescent="0.3">
      <c r="B61" s="151"/>
    </row>
    <row r="62" spans="2:2" s="145" customFormat="1" ht="18" customHeight="1" x14ac:dyDescent="0.3">
      <c r="B62" s="151"/>
    </row>
    <row r="63" spans="2:2" s="145" customFormat="1" ht="18" customHeight="1" x14ac:dyDescent="0.3">
      <c r="B63" s="151"/>
    </row>
    <row r="64" spans="2:2" s="145" customFormat="1" ht="18" customHeight="1" x14ac:dyDescent="0.3">
      <c r="B64" s="151"/>
    </row>
    <row r="65" spans="2:2" s="145" customFormat="1" ht="18" customHeight="1" x14ac:dyDescent="0.3">
      <c r="B65" s="151"/>
    </row>
    <row r="66" spans="2:2" s="145" customFormat="1" ht="18" customHeight="1" x14ac:dyDescent="0.3">
      <c r="B66" s="151"/>
    </row>
    <row r="67" spans="2:2" s="145" customFormat="1" ht="18" customHeight="1" x14ac:dyDescent="0.3">
      <c r="B67" s="151"/>
    </row>
    <row r="68" spans="2:2" s="145" customFormat="1" ht="18" customHeight="1" x14ac:dyDescent="0.3">
      <c r="B68" s="151"/>
    </row>
    <row r="69" spans="2:2" s="145" customFormat="1" ht="18" customHeight="1" x14ac:dyDescent="0.3">
      <c r="B69" s="151"/>
    </row>
    <row r="70" spans="2:2" s="145" customFormat="1" ht="18" customHeight="1" x14ac:dyDescent="0.3">
      <c r="B70" s="151"/>
    </row>
    <row r="71" spans="2:2" s="145" customFormat="1" ht="18" customHeight="1" x14ac:dyDescent="0.3">
      <c r="B71" s="151"/>
    </row>
    <row r="72" spans="2:2" s="145" customFormat="1" ht="18" customHeight="1" x14ac:dyDescent="0.3">
      <c r="B72" s="151"/>
    </row>
    <row r="73" spans="2:2" s="145" customFormat="1" ht="18" customHeight="1" x14ac:dyDescent="0.3">
      <c r="B73" s="151"/>
    </row>
    <row r="74" spans="2:2" s="145" customFormat="1" ht="18" customHeight="1" x14ac:dyDescent="0.3">
      <c r="B74" s="151"/>
    </row>
    <row r="75" spans="2:2" s="145" customFormat="1" ht="18" customHeight="1" x14ac:dyDescent="0.3">
      <c r="B75" s="151"/>
    </row>
    <row r="76" spans="2:2" s="145" customFormat="1" ht="18" customHeight="1" x14ac:dyDescent="0.3">
      <c r="B76" s="151"/>
    </row>
    <row r="77" spans="2:2" s="145" customFormat="1" ht="18" customHeight="1" x14ac:dyDescent="0.3">
      <c r="B77" s="151"/>
    </row>
    <row r="78" spans="2:2" s="145" customFormat="1" ht="18" customHeight="1" x14ac:dyDescent="0.3">
      <c r="B78" s="151"/>
    </row>
    <row r="79" spans="2:2" s="145" customFormat="1" ht="18" customHeight="1" x14ac:dyDescent="0.3">
      <c r="B79" s="151"/>
    </row>
    <row r="80" spans="2:2" s="145" customFormat="1" ht="18" customHeight="1" x14ac:dyDescent="0.3">
      <c r="B80" s="151"/>
    </row>
    <row r="81" spans="2:2" s="145" customFormat="1" ht="18" customHeight="1" x14ac:dyDescent="0.3">
      <c r="B81" s="151"/>
    </row>
    <row r="82" spans="2:2" s="145" customFormat="1" ht="18" customHeight="1" x14ac:dyDescent="0.3">
      <c r="B82" s="151"/>
    </row>
    <row r="83" spans="2:2" s="145" customFormat="1" ht="18" customHeight="1" x14ac:dyDescent="0.3">
      <c r="B83" s="151"/>
    </row>
    <row r="84" spans="2:2" s="145" customFormat="1" ht="18" customHeight="1" x14ac:dyDescent="0.3">
      <c r="B84" s="151"/>
    </row>
    <row r="85" spans="2:2" s="145" customFormat="1" ht="18" customHeight="1" x14ac:dyDescent="0.3">
      <c r="B85" s="151"/>
    </row>
    <row r="86" spans="2:2" s="145" customFormat="1" ht="18" customHeight="1" x14ac:dyDescent="0.3">
      <c r="B86" s="151"/>
    </row>
    <row r="87" spans="2:2" s="145" customFormat="1" ht="18" customHeight="1" x14ac:dyDescent="0.3">
      <c r="B87" s="151"/>
    </row>
    <row r="88" spans="2:2" s="145" customFormat="1" ht="18" customHeight="1" x14ac:dyDescent="0.3">
      <c r="B88" s="151"/>
    </row>
    <row r="89" spans="2:2" s="145" customFormat="1" ht="18" customHeight="1" x14ac:dyDescent="0.3">
      <c r="B89" s="151"/>
    </row>
    <row r="90" spans="2:2" s="145" customFormat="1" ht="18" customHeight="1" x14ac:dyDescent="0.3">
      <c r="B90" s="151"/>
    </row>
    <row r="91" spans="2:2" s="145" customFormat="1" ht="18" customHeight="1" x14ac:dyDescent="0.3">
      <c r="B91" s="151"/>
    </row>
    <row r="92" spans="2:2" s="145" customFormat="1" ht="18" customHeight="1" x14ac:dyDescent="0.3">
      <c r="B92" s="151"/>
    </row>
    <row r="93" spans="2:2" s="145" customFormat="1" ht="18" customHeight="1" x14ac:dyDescent="0.3">
      <c r="B93" s="151"/>
    </row>
    <row r="94" spans="2:2" s="145" customFormat="1" ht="18" customHeight="1" x14ac:dyDescent="0.3">
      <c r="B94" s="151"/>
    </row>
    <row r="95" spans="2:2" s="145" customFormat="1" ht="18" customHeight="1" x14ac:dyDescent="0.3">
      <c r="B95" s="151"/>
    </row>
    <row r="96" spans="2:2" s="145" customFormat="1" ht="18" customHeight="1" x14ac:dyDescent="0.3">
      <c r="B96" s="151"/>
    </row>
    <row r="97" spans="2:2" s="145" customFormat="1" ht="18" customHeight="1" x14ac:dyDescent="0.3">
      <c r="B97" s="151"/>
    </row>
    <row r="98" spans="2:2" s="145" customFormat="1" ht="18" customHeight="1" x14ac:dyDescent="0.3">
      <c r="B98" s="151"/>
    </row>
    <row r="99" spans="2:2" s="145" customFormat="1" ht="18" customHeight="1" x14ac:dyDescent="0.3">
      <c r="B99" s="151"/>
    </row>
    <row r="100" spans="2:2" s="145" customFormat="1" ht="18" customHeight="1" x14ac:dyDescent="0.3">
      <c r="B100" s="151"/>
    </row>
    <row r="101" spans="2:2" s="145" customFormat="1" ht="18" customHeight="1" x14ac:dyDescent="0.3">
      <c r="B101" s="151"/>
    </row>
    <row r="102" spans="2:2" s="145" customFormat="1" ht="18" customHeight="1" x14ac:dyDescent="0.3">
      <c r="B102" s="151"/>
    </row>
    <row r="103" spans="2:2" s="145" customFormat="1" ht="18" customHeight="1" x14ac:dyDescent="0.3">
      <c r="B103" s="151"/>
    </row>
    <row r="104" spans="2:2" s="145" customFormat="1" ht="18" customHeight="1" x14ac:dyDescent="0.3">
      <c r="B104" s="151"/>
    </row>
    <row r="105" spans="2:2" s="145" customFormat="1" ht="18" customHeight="1" x14ac:dyDescent="0.3">
      <c r="B105" s="151"/>
    </row>
    <row r="106" spans="2:2" s="145" customFormat="1" ht="18" customHeight="1" x14ac:dyDescent="0.3">
      <c r="B106" s="151"/>
    </row>
    <row r="107" spans="2:2" s="145" customFormat="1" ht="18" customHeight="1" x14ac:dyDescent="0.3">
      <c r="B107" s="151"/>
    </row>
    <row r="108" spans="2:2" s="145" customFormat="1" ht="18" customHeight="1" x14ac:dyDescent="0.3">
      <c r="B108" s="151"/>
    </row>
    <row r="109" spans="2:2" s="145" customFormat="1" ht="18" customHeight="1" x14ac:dyDescent="0.3">
      <c r="B109" s="151"/>
    </row>
    <row r="110" spans="2:2" s="145" customFormat="1" ht="18" customHeight="1" x14ac:dyDescent="0.3">
      <c r="B110" s="151"/>
    </row>
    <row r="111" spans="2:2" s="145" customFormat="1" ht="18" customHeight="1" x14ac:dyDescent="0.3">
      <c r="B111" s="151"/>
    </row>
    <row r="112" spans="2:2" s="145" customFormat="1" ht="18" customHeight="1" x14ac:dyDescent="0.3">
      <c r="B112" s="151"/>
    </row>
    <row r="113" spans="2:2" s="145" customFormat="1" ht="18" customHeight="1" x14ac:dyDescent="0.3">
      <c r="B113" s="151"/>
    </row>
    <row r="114" spans="2:2" s="145" customFormat="1" ht="18" customHeight="1" x14ac:dyDescent="0.3">
      <c r="B114" s="151"/>
    </row>
    <row r="115" spans="2:2" s="145" customFormat="1" ht="18" customHeight="1" x14ac:dyDescent="0.3">
      <c r="B115" s="151"/>
    </row>
    <row r="116" spans="2:2" s="145" customFormat="1" ht="18" customHeight="1" x14ac:dyDescent="0.3">
      <c r="B116" s="151"/>
    </row>
    <row r="117" spans="2:2" s="145" customFormat="1" ht="18" customHeight="1" x14ac:dyDescent="0.3">
      <c r="B117" s="151"/>
    </row>
    <row r="118" spans="2:2" s="145" customFormat="1" ht="18" customHeight="1" x14ac:dyDescent="0.3">
      <c r="B118" s="151"/>
    </row>
    <row r="119" spans="2:2" s="145" customFormat="1" ht="18" customHeight="1" x14ac:dyDescent="0.3">
      <c r="B119" s="151"/>
    </row>
    <row r="120" spans="2:2" s="145" customFormat="1" ht="18" customHeight="1" x14ac:dyDescent="0.3">
      <c r="B120" s="151"/>
    </row>
    <row r="121" spans="2:2" s="145" customFormat="1" ht="18" customHeight="1" x14ac:dyDescent="0.3">
      <c r="B121" s="151"/>
    </row>
    <row r="122" spans="2:2" s="145" customFormat="1" ht="18" customHeight="1" x14ac:dyDescent="0.3">
      <c r="B122" s="151"/>
    </row>
    <row r="123" spans="2:2" s="145" customFormat="1" ht="18" customHeight="1" x14ac:dyDescent="0.3">
      <c r="B123" s="151"/>
    </row>
    <row r="124" spans="2:2" s="145" customFormat="1" ht="18" customHeight="1" x14ac:dyDescent="0.3">
      <c r="B124" s="151"/>
    </row>
    <row r="125" spans="2:2" s="145" customFormat="1" ht="18" customHeight="1" x14ac:dyDescent="0.3">
      <c r="B125" s="151"/>
    </row>
    <row r="126" spans="2:2" s="145" customFormat="1" ht="18" customHeight="1" x14ac:dyDescent="0.3">
      <c r="B126" s="151"/>
    </row>
    <row r="127" spans="2:2" s="145" customFormat="1" ht="18" customHeight="1" x14ac:dyDescent="0.3">
      <c r="B127" s="151"/>
    </row>
    <row r="128" spans="2:2" s="145" customFormat="1" ht="18" customHeight="1" x14ac:dyDescent="0.3">
      <c r="B128" s="151"/>
    </row>
    <row r="129" spans="2:2" s="145" customFormat="1" ht="18" customHeight="1" x14ac:dyDescent="0.3">
      <c r="B129" s="151"/>
    </row>
    <row r="130" spans="2:2" s="145" customFormat="1" ht="18" customHeight="1" x14ac:dyDescent="0.3">
      <c r="B130" s="151"/>
    </row>
    <row r="131" spans="2:2" s="145" customFormat="1" ht="18" customHeight="1" x14ac:dyDescent="0.3">
      <c r="B131" s="151"/>
    </row>
    <row r="132" spans="2:2" s="145" customFormat="1" ht="18" customHeight="1" x14ac:dyDescent="0.3">
      <c r="B132" s="151"/>
    </row>
    <row r="133" spans="2:2" s="145" customFormat="1" ht="18" customHeight="1" x14ac:dyDescent="0.3">
      <c r="B133" s="151"/>
    </row>
    <row r="134" spans="2:2" s="145" customFormat="1" ht="18" customHeight="1" x14ac:dyDescent="0.3">
      <c r="B134" s="151"/>
    </row>
    <row r="135" spans="2:2" s="145" customFormat="1" ht="18" customHeight="1" x14ac:dyDescent="0.3">
      <c r="B135" s="151"/>
    </row>
    <row r="136" spans="2:2" s="145" customFormat="1" ht="18" customHeight="1" x14ac:dyDescent="0.3">
      <c r="B136" s="151"/>
    </row>
  </sheetData>
  <autoFilter ref="A4:A17" xr:uid="{00000000-0009-0000-0000-000001000000}"/>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ED08-A5EC-4E22-AAB9-9E1CA3D30615}">
  <sheetPr>
    <tabColor rgb="FFFEF4E5"/>
  </sheetPr>
  <dimension ref="A1:I136"/>
  <sheetViews>
    <sheetView zoomScale="90" zoomScaleNormal="90" workbookViewId="0">
      <pane xSplit="1" ySplit="6" topLeftCell="B7"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31.21875" style="138" customWidth="1"/>
    <col min="3" max="3" width="18.109375" style="138" customWidth="1"/>
    <col min="4" max="4" width="22.33203125" style="138" customWidth="1"/>
    <col min="5" max="8" width="18.109375" style="138" customWidth="1"/>
    <col min="9" max="9" width="8.5546875" style="138" customWidth="1"/>
    <col min="10" max="16384" width="8.5546875" style="138"/>
  </cols>
  <sheetData>
    <row r="1" spans="1:8" s="68" customFormat="1" ht="18" customHeight="1" x14ac:dyDescent="0.3">
      <c r="A1" s="382" t="s">
        <v>153</v>
      </c>
      <c r="B1" s="382" t="s">
        <v>154</v>
      </c>
    </row>
    <row r="2" spans="1:8" ht="18" customHeight="1" x14ac:dyDescent="0.3">
      <c r="A2" s="136"/>
      <c r="B2" s="131" t="s">
        <v>155</v>
      </c>
    </row>
    <row r="4" spans="1:8" ht="28.8" customHeight="1" x14ac:dyDescent="0.3">
      <c r="A4" s="162"/>
      <c r="B4" s="609" t="s">
        <v>156</v>
      </c>
      <c r="C4" s="612" t="s">
        <v>157</v>
      </c>
      <c r="D4" s="613"/>
      <c r="E4" s="614"/>
      <c r="F4" s="614"/>
      <c r="G4" s="614"/>
      <c r="H4" s="614"/>
    </row>
    <row r="5" spans="1:8" ht="30" customHeight="1" x14ac:dyDescent="0.3">
      <c r="A5" s="162"/>
      <c r="B5" s="610"/>
      <c r="C5" s="612" t="s">
        <v>158</v>
      </c>
      <c r="D5" s="615"/>
      <c r="E5" s="614" t="s">
        <v>159</v>
      </c>
      <c r="F5" s="614"/>
      <c r="G5" s="612" t="s">
        <v>460</v>
      </c>
      <c r="H5" s="615"/>
    </row>
    <row r="6" spans="1:8" s="145" customFormat="1" ht="45" customHeight="1" thickBot="1" x14ac:dyDescent="0.35">
      <c r="A6" s="163"/>
      <c r="B6" s="611"/>
      <c r="C6" s="172" t="s">
        <v>170</v>
      </c>
      <c r="D6" s="229" t="s">
        <v>461</v>
      </c>
      <c r="E6" s="170" t="s">
        <v>170</v>
      </c>
      <c r="F6" s="241" t="s">
        <v>461</v>
      </c>
      <c r="G6" s="172" t="s">
        <v>170</v>
      </c>
      <c r="H6" s="229" t="s">
        <v>461</v>
      </c>
    </row>
    <row r="7" spans="1:8" s="145" customFormat="1" ht="18" customHeight="1" x14ac:dyDescent="0.3">
      <c r="A7" s="107">
        <v>40908</v>
      </c>
      <c r="B7" s="280">
        <v>255</v>
      </c>
      <c r="C7" s="165">
        <v>4.0999999999999996</v>
      </c>
      <c r="D7" s="222">
        <v>39.5</v>
      </c>
      <c r="E7" s="158">
        <v>3.9</v>
      </c>
      <c r="F7" s="152">
        <v>37.700000000000003</v>
      </c>
      <c r="G7" s="165">
        <v>4.3</v>
      </c>
      <c r="H7" s="222">
        <v>41.7</v>
      </c>
    </row>
    <row r="8" spans="1:8" s="145" customFormat="1" ht="18" customHeight="1" x14ac:dyDescent="0.3">
      <c r="A8" s="107">
        <v>41274</v>
      </c>
      <c r="B8" s="280">
        <v>241</v>
      </c>
      <c r="C8" s="165">
        <v>4.4000000000000004</v>
      </c>
      <c r="D8" s="222">
        <v>43.4</v>
      </c>
      <c r="E8" s="158">
        <v>4.0999999999999996</v>
      </c>
      <c r="F8" s="152">
        <v>40.200000000000003</v>
      </c>
      <c r="G8" s="165">
        <v>4.5</v>
      </c>
      <c r="H8" s="222">
        <v>44.4</v>
      </c>
    </row>
    <row r="9" spans="1:8" s="145" customFormat="1" ht="18" customHeight="1" x14ac:dyDescent="0.3">
      <c r="A9" s="107">
        <v>41639</v>
      </c>
      <c r="B9" s="280">
        <v>237</v>
      </c>
      <c r="C9" s="165">
        <v>4.5</v>
      </c>
      <c r="D9" s="222">
        <v>44.3</v>
      </c>
      <c r="E9" s="158">
        <v>4.0999999999999996</v>
      </c>
      <c r="F9" s="152">
        <v>40.700000000000003</v>
      </c>
      <c r="G9" s="165">
        <v>4.5999999999999996</v>
      </c>
      <c r="H9" s="222">
        <v>44.8</v>
      </c>
    </row>
    <row r="10" spans="1:8" s="145" customFormat="1" ht="18" customHeight="1" x14ac:dyDescent="0.3">
      <c r="A10" s="107">
        <v>42004</v>
      </c>
      <c r="B10" s="280">
        <v>225</v>
      </c>
      <c r="C10" s="165">
        <v>4.5999999999999996</v>
      </c>
      <c r="D10" s="222">
        <v>45.2</v>
      </c>
      <c r="E10" s="158">
        <v>4.2</v>
      </c>
      <c r="F10" s="152">
        <v>41.6</v>
      </c>
      <c r="G10" s="165">
        <v>4.7</v>
      </c>
      <c r="H10" s="222">
        <v>46.1</v>
      </c>
    </row>
    <row r="11" spans="1:8" s="145" customFormat="1" ht="18" customHeight="1" x14ac:dyDescent="0.3">
      <c r="A11" s="107">
        <v>42369</v>
      </c>
      <c r="B11" s="280">
        <v>228</v>
      </c>
      <c r="C11" s="165">
        <v>4.5999999999999996</v>
      </c>
      <c r="D11" s="222">
        <v>45.8</v>
      </c>
      <c r="E11" s="158">
        <v>4.0999999999999996</v>
      </c>
      <c r="F11" s="152">
        <v>41.3</v>
      </c>
      <c r="G11" s="165">
        <v>4.7</v>
      </c>
      <c r="H11" s="222">
        <v>46.6</v>
      </c>
    </row>
    <row r="12" spans="1:8" s="145" customFormat="1" ht="18" customHeight="1" x14ac:dyDescent="0.3">
      <c r="A12" s="107">
        <v>42735</v>
      </c>
      <c r="B12" s="280">
        <v>220</v>
      </c>
      <c r="C12" s="165">
        <v>4.7</v>
      </c>
      <c r="D12" s="222">
        <v>46.7</v>
      </c>
      <c r="E12" s="158">
        <v>4.3</v>
      </c>
      <c r="F12" s="152">
        <v>42.9</v>
      </c>
      <c r="G12" s="165">
        <v>4.8</v>
      </c>
      <c r="H12" s="222">
        <v>47.6</v>
      </c>
    </row>
    <row r="13" spans="1:8" s="145" customFormat="1" ht="18" customHeight="1" x14ac:dyDescent="0.3">
      <c r="A13" s="107">
        <v>43100</v>
      </c>
      <c r="B13" s="280">
        <v>225</v>
      </c>
      <c r="C13" s="165">
        <v>4.9000000000000004</v>
      </c>
      <c r="D13" s="222">
        <v>48.8</v>
      </c>
      <c r="E13" s="158">
        <v>4.4000000000000004</v>
      </c>
      <c r="F13" s="152">
        <v>43.8</v>
      </c>
      <c r="G13" s="165">
        <v>4.9000000000000004</v>
      </c>
      <c r="H13" s="222">
        <v>48.9</v>
      </c>
    </row>
    <row r="14" spans="1:8" s="145" customFormat="1" ht="18" customHeight="1" x14ac:dyDescent="0.3">
      <c r="A14" s="107">
        <v>43465</v>
      </c>
      <c r="B14" s="280">
        <v>222</v>
      </c>
      <c r="C14" s="165">
        <v>4.9000000000000004</v>
      </c>
      <c r="D14" s="222">
        <v>49.3</v>
      </c>
      <c r="E14" s="158">
        <v>4.5</v>
      </c>
      <c r="F14" s="152">
        <v>44.4</v>
      </c>
      <c r="G14" s="165">
        <v>5</v>
      </c>
      <c r="H14" s="222">
        <v>49.5</v>
      </c>
    </row>
    <row r="15" spans="1:8" s="145" customFormat="1" ht="18" customHeight="1" x14ac:dyDescent="0.3">
      <c r="A15" s="107">
        <v>43830</v>
      </c>
      <c r="B15" s="280">
        <v>219</v>
      </c>
      <c r="C15" s="165">
        <v>5.0999999999999996</v>
      </c>
      <c r="D15" s="222">
        <v>50.2</v>
      </c>
      <c r="E15" s="158">
        <v>4.5999999999999996</v>
      </c>
      <c r="F15" s="152">
        <v>45.3</v>
      </c>
      <c r="G15" s="165">
        <v>5.0999999999999996</v>
      </c>
      <c r="H15" s="222">
        <v>50.3</v>
      </c>
    </row>
    <row r="16" spans="1:8" s="145" customFormat="1" ht="18" customHeight="1" x14ac:dyDescent="0.3">
      <c r="A16" s="107">
        <v>44196</v>
      </c>
      <c r="B16" s="280">
        <v>218</v>
      </c>
      <c r="C16" s="167">
        <v>5.0999999999999996</v>
      </c>
      <c r="D16" s="189">
        <v>50.9</v>
      </c>
      <c r="E16" s="160">
        <v>4.7</v>
      </c>
      <c r="F16" s="169">
        <v>47</v>
      </c>
      <c r="G16" s="167">
        <v>5.0999999999999996</v>
      </c>
      <c r="H16" s="189">
        <v>51</v>
      </c>
    </row>
    <row r="17" s="145" customFormat="1" ht="18" customHeight="1" x14ac:dyDescent="0.3"/>
    <row r="18" s="145" customFormat="1" ht="18" customHeight="1" x14ac:dyDescent="0.3"/>
    <row r="19" s="145" customFormat="1" ht="18" customHeight="1" x14ac:dyDescent="0.3"/>
    <row r="20" s="145" customFormat="1" ht="18" customHeight="1" x14ac:dyDescent="0.3"/>
    <row r="21" s="145" customFormat="1" ht="18" customHeight="1" x14ac:dyDescent="0.3"/>
    <row r="22" s="145" customFormat="1" ht="18" customHeight="1" x14ac:dyDescent="0.3"/>
    <row r="23" s="145" customFormat="1" ht="18" customHeight="1" x14ac:dyDescent="0.3"/>
    <row r="24" s="145" customFormat="1" ht="18" customHeight="1" x14ac:dyDescent="0.3"/>
    <row r="25" s="145" customFormat="1" ht="18" customHeight="1" x14ac:dyDescent="0.3"/>
    <row r="26" s="145" customFormat="1" ht="18" customHeight="1" x14ac:dyDescent="0.3"/>
    <row r="27" s="145" customFormat="1" ht="18" customHeight="1" x14ac:dyDescent="0.3"/>
    <row r="28" s="145" customFormat="1" ht="18" customHeight="1" x14ac:dyDescent="0.3"/>
    <row r="29" s="145" customFormat="1" ht="18" customHeight="1" x14ac:dyDescent="0.3"/>
    <row r="30" s="145" customFormat="1" ht="18" customHeight="1" x14ac:dyDescent="0.3"/>
    <row r="31" s="145" customFormat="1" ht="18" customHeight="1" x14ac:dyDescent="0.3"/>
    <row r="32"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30" customHeight="1" x14ac:dyDescent="0.3"/>
    <row r="97" s="145" customFormat="1" ht="30" customHeight="1" x14ac:dyDescent="0.3"/>
    <row r="98" s="145" customFormat="1" ht="30" customHeight="1" x14ac:dyDescent="0.3"/>
    <row r="99" s="145" customFormat="1" ht="30" customHeight="1" x14ac:dyDescent="0.3"/>
    <row r="100" s="145" customFormat="1" ht="30" customHeight="1" x14ac:dyDescent="0.3"/>
    <row r="101" s="145" customFormat="1" ht="30" customHeight="1" x14ac:dyDescent="0.3"/>
    <row r="102" s="145" customFormat="1" ht="30" customHeight="1" x14ac:dyDescent="0.3"/>
    <row r="103" s="145" customFormat="1" ht="30" customHeight="1" x14ac:dyDescent="0.3"/>
    <row r="104" s="145" customFormat="1" ht="30" customHeight="1" x14ac:dyDescent="0.3"/>
    <row r="105" s="145" customFormat="1" ht="30" customHeight="1" x14ac:dyDescent="0.3"/>
    <row r="106" s="145" customFormat="1" ht="30" customHeight="1" x14ac:dyDescent="0.3"/>
    <row r="107" s="145" customFormat="1" ht="30" customHeight="1" x14ac:dyDescent="0.3"/>
    <row r="108" s="145" customFormat="1" ht="30" customHeight="1" x14ac:dyDescent="0.3"/>
    <row r="109" s="145" customFormat="1" ht="30" customHeight="1" x14ac:dyDescent="0.3"/>
    <row r="110" s="145" customFormat="1" ht="30"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pans="4:9" s="145" customFormat="1" ht="18" customHeight="1" x14ac:dyDescent="0.3"/>
    <row r="130" spans="4:9" s="145" customFormat="1" ht="18" customHeight="1" x14ac:dyDescent="0.3"/>
    <row r="131" spans="4:9" s="145" customFormat="1" ht="18" customHeight="1" x14ac:dyDescent="0.3"/>
    <row r="132" spans="4:9" s="145" customFormat="1" ht="18" customHeight="1" x14ac:dyDescent="0.3"/>
    <row r="133" spans="4:9" s="145" customFormat="1" ht="18" customHeight="1" x14ac:dyDescent="0.3"/>
    <row r="134" spans="4:9" s="145" customFormat="1" ht="18" customHeight="1" x14ac:dyDescent="0.3"/>
    <row r="135" spans="4:9" s="145" customFormat="1" ht="18" customHeight="1" x14ac:dyDescent="0.3"/>
    <row r="136" spans="4:9" s="145" customFormat="1" ht="18" customHeight="1" x14ac:dyDescent="0.3">
      <c r="D136" s="138"/>
      <c r="F136" s="138"/>
      <c r="I136" s="138"/>
    </row>
  </sheetData>
  <autoFilter ref="A6:A16" xr:uid="{F5798F20-D749-4018-AAC0-A303D44CD3E5}"/>
  <mergeCells count="5">
    <mergeCell ref="B4:B6"/>
    <mergeCell ref="C4:H4"/>
    <mergeCell ref="C5:D5"/>
    <mergeCell ref="E5:F5"/>
    <mergeCell ref="G5:H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37A-13AB-4864-AE37-7FBBB57DBEB2}">
  <sheetPr>
    <tabColor rgb="FFFEF4E5"/>
  </sheetPr>
  <dimension ref="A1:I135"/>
  <sheetViews>
    <sheetView workbookViewId="0">
      <pane xSplit="1" ySplit="6" topLeftCell="B7"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5.77734375" style="138" customWidth="1"/>
    <col min="3" max="4" width="22.5546875" style="138" customWidth="1"/>
    <col min="5" max="5" width="19.6640625" style="138" customWidth="1"/>
    <col min="6" max="6" width="24.77734375" style="138" customWidth="1"/>
    <col min="7" max="9" width="22.5546875" style="138" customWidth="1"/>
    <col min="10" max="10" width="23.33203125" style="138" customWidth="1"/>
    <col min="11" max="11" width="16" style="138" customWidth="1"/>
    <col min="12" max="12" width="17.44140625" style="138" customWidth="1"/>
    <col min="13" max="13" width="32.6640625" style="138" customWidth="1"/>
    <col min="14" max="14" width="21.33203125" style="138" customWidth="1"/>
    <col min="15" max="15" width="18.5546875" style="138" customWidth="1"/>
    <col min="16" max="16" width="19.6640625" style="138" customWidth="1"/>
    <col min="17" max="16384" width="8.5546875" style="138"/>
  </cols>
  <sheetData>
    <row r="1" spans="1:9" s="68" customFormat="1" ht="18" customHeight="1" x14ac:dyDescent="0.3">
      <c r="A1" s="382" t="s">
        <v>160</v>
      </c>
      <c r="B1" s="382" t="s">
        <v>161</v>
      </c>
      <c r="D1" s="382"/>
      <c r="E1" s="382"/>
      <c r="F1" s="382"/>
      <c r="G1" s="382"/>
      <c r="H1" s="382"/>
      <c r="I1" s="382"/>
    </row>
    <row r="2" spans="1:9" ht="18" customHeight="1" x14ac:dyDescent="0.3">
      <c r="A2" s="136"/>
      <c r="B2" s="131" t="s">
        <v>162</v>
      </c>
      <c r="D2" s="136"/>
      <c r="E2" s="136"/>
      <c r="F2" s="136"/>
      <c r="G2" s="136"/>
      <c r="H2" s="136"/>
      <c r="I2" s="136"/>
    </row>
    <row r="3" spans="1:9" ht="18" customHeight="1" x14ac:dyDescent="0.3">
      <c r="C3" s="136"/>
      <c r="D3" s="136"/>
      <c r="E3" s="136"/>
      <c r="F3" s="136"/>
      <c r="G3" s="136"/>
      <c r="H3" s="136"/>
      <c r="I3" s="136"/>
    </row>
    <row r="4" spans="1:9" s="145" customFormat="1" ht="24.75" customHeight="1" x14ac:dyDescent="0.3">
      <c r="A4" s="616"/>
      <c r="B4" s="609" t="s">
        <v>163</v>
      </c>
      <c r="C4" s="614" t="s">
        <v>164</v>
      </c>
      <c r="D4" s="615"/>
      <c r="E4" s="612" t="s">
        <v>165</v>
      </c>
      <c r="F4" s="614"/>
      <c r="G4" s="615"/>
      <c r="H4" s="612" t="s">
        <v>166</v>
      </c>
      <c r="I4" s="615"/>
    </row>
    <row r="5" spans="1:9" s="145" customFormat="1" ht="20.25" customHeight="1" x14ac:dyDescent="0.3">
      <c r="A5" s="616"/>
      <c r="B5" s="609"/>
      <c r="C5" s="614"/>
      <c r="D5" s="615"/>
      <c r="E5" s="612"/>
      <c r="F5" s="614"/>
      <c r="G5" s="615"/>
      <c r="H5" s="612"/>
      <c r="I5" s="615"/>
    </row>
    <row r="6" spans="1:9" s="145" customFormat="1" ht="54" customHeight="1" thickBot="1" x14ac:dyDescent="0.35">
      <c r="A6" s="617"/>
      <c r="B6" s="618"/>
      <c r="C6" s="170" t="s">
        <v>60</v>
      </c>
      <c r="D6" s="171" t="s">
        <v>167</v>
      </c>
      <c r="E6" s="172" t="s">
        <v>60</v>
      </c>
      <c r="F6" s="355" t="s">
        <v>168</v>
      </c>
      <c r="G6" s="171" t="s">
        <v>169</v>
      </c>
      <c r="H6" s="172" t="s">
        <v>170</v>
      </c>
      <c r="I6" s="171" t="s">
        <v>169</v>
      </c>
    </row>
    <row r="7" spans="1:9" s="145" customFormat="1" ht="18" customHeight="1" x14ac:dyDescent="0.3">
      <c r="A7" s="134">
        <v>40908</v>
      </c>
      <c r="B7" s="157">
        <v>248</v>
      </c>
      <c r="C7" s="173">
        <v>91</v>
      </c>
      <c r="D7" s="158">
        <v>36.5</v>
      </c>
      <c r="E7" s="165">
        <v>0.7</v>
      </c>
      <c r="F7" s="152">
        <v>1.8</v>
      </c>
      <c r="G7" s="158">
        <v>6.6</v>
      </c>
      <c r="H7" s="165">
        <v>4.4000000000000004</v>
      </c>
      <c r="I7" s="174">
        <v>42.4</v>
      </c>
    </row>
    <row r="8" spans="1:9" s="145" customFormat="1" ht="18" customHeight="1" x14ac:dyDescent="0.3">
      <c r="A8" s="134">
        <v>41274</v>
      </c>
      <c r="B8" s="157">
        <v>235</v>
      </c>
      <c r="C8" s="173">
        <v>93</v>
      </c>
      <c r="D8" s="158">
        <v>39.6</v>
      </c>
      <c r="E8" s="165">
        <v>0.7</v>
      </c>
      <c r="F8" s="152">
        <v>1.8</v>
      </c>
      <c r="G8" s="158">
        <v>7.2</v>
      </c>
      <c r="H8" s="165">
        <v>4.5999999999999996</v>
      </c>
      <c r="I8" s="174">
        <v>44.1</v>
      </c>
    </row>
    <row r="9" spans="1:9" s="145" customFormat="1" ht="18" customHeight="1" x14ac:dyDescent="0.3">
      <c r="A9" s="134">
        <v>41639</v>
      </c>
      <c r="B9" s="159">
        <v>232</v>
      </c>
      <c r="C9" s="173">
        <v>92</v>
      </c>
      <c r="D9" s="158">
        <v>38.5</v>
      </c>
      <c r="E9" s="165">
        <v>0.7</v>
      </c>
      <c r="F9" s="152">
        <v>1.7</v>
      </c>
      <c r="G9" s="158">
        <v>7.4</v>
      </c>
      <c r="H9" s="165">
        <v>4.7</v>
      </c>
      <c r="I9" s="174">
        <v>46.4</v>
      </c>
    </row>
    <row r="10" spans="1:9" s="145" customFormat="1" ht="18" customHeight="1" x14ac:dyDescent="0.3">
      <c r="A10" s="134">
        <v>42004</v>
      </c>
      <c r="B10" s="159">
        <v>221</v>
      </c>
      <c r="C10" s="173">
        <v>92</v>
      </c>
      <c r="D10" s="158">
        <v>41.6</v>
      </c>
      <c r="E10" s="165">
        <v>0.7</v>
      </c>
      <c r="F10" s="152">
        <v>1.8</v>
      </c>
      <c r="G10" s="158">
        <v>7.5</v>
      </c>
      <c r="H10" s="165">
        <v>4.8</v>
      </c>
      <c r="I10" s="174">
        <v>47.8</v>
      </c>
    </row>
    <row r="11" spans="1:9" s="145" customFormat="1" ht="18" customHeight="1" x14ac:dyDescent="0.3">
      <c r="A11" s="134">
        <v>42369</v>
      </c>
      <c r="B11" s="159">
        <v>224</v>
      </c>
      <c r="C11" s="173">
        <v>98</v>
      </c>
      <c r="D11" s="158">
        <v>43.8</v>
      </c>
      <c r="E11" s="165">
        <v>0.8</v>
      </c>
      <c r="F11" s="152">
        <v>1.8</v>
      </c>
      <c r="G11" s="158">
        <v>7.8</v>
      </c>
      <c r="H11" s="165">
        <v>4.8</v>
      </c>
      <c r="I11" s="174">
        <v>48.3</v>
      </c>
    </row>
    <row r="12" spans="1:9" s="145" customFormat="1" ht="18" customHeight="1" x14ac:dyDescent="0.3">
      <c r="A12" s="134">
        <v>42735</v>
      </c>
      <c r="B12" s="159">
        <v>217</v>
      </c>
      <c r="C12" s="173">
        <v>96</v>
      </c>
      <c r="D12" s="158">
        <v>44.2</v>
      </c>
      <c r="E12" s="165">
        <v>0.8</v>
      </c>
      <c r="F12" s="152">
        <v>1.9</v>
      </c>
      <c r="G12" s="158">
        <v>7.7</v>
      </c>
      <c r="H12" s="165">
        <v>4.9000000000000004</v>
      </c>
      <c r="I12" s="174">
        <v>48.9</v>
      </c>
    </row>
    <row r="13" spans="1:9" s="145" customFormat="1" ht="18" customHeight="1" x14ac:dyDescent="0.3">
      <c r="A13" s="134">
        <v>43100</v>
      </c>
      <c r="B13" s="159">
        <v>223</v>
      </c>
      <c r="C13" s="173">
        <v>97</v>
      </c>
      <c r="D13" s="158">
        <v>43.5</v>
      </c>
      <c r="E13" s="165">
        <v>0.8</v>
      </c>
      <c r="F13" s="152">
        <v>1.8</v>
      </c>
      <c r="G13" s="158">
        <v>7.4</v>
      </c>
      <c r="H13" s="165">
        <v>5</v>
      </c>
      <c r="I13" s="174">
        <v>49.8</v>
      </c>
    </row>
    <row r="14" spans="1:9" s="145" customFormat="1" ht="18" customHeight="1" x14ac:dyDescent="0.3">
      <c r="A14" s="134">
        <v>43465</v>
      </c>
      <c r="B14" s="159">
        <v>220</v>
      </c>
      <c r="C14" s="173">
        <v>110</v>
      </c>
      <c r="D14" s="158">
        <v>50</v>
      </c>
      <c r="E14" s="165">
        <v>0.9</v>
      </c>
      <c r="F14" s="152">
        <v>1.8</v>
      </c>
      <c r="G14" s="158">
        <v>8.5</v>
      </c>
      <c r="H14" s="165">
        <v>5</v>
      </c>
      <c r="I14" s="174">
        <v>50.1</v>
      </c>
    </row>
    <row r="15" spans="1:9" s="145" customFormat="1" ht="18" customHeight="1" x14ac:dyDescent="0.3">
      <c r="A15" s="134">
        <v>43830</v>
      </c>
      <c r="B15" s="159">
        <v>218</v>
      </c>
      <c r="C15" s="173">
        <v>112</v>
      </c>
      <c r="D15" s="158">
        <v>51.4</v>
      </c>
      <c r="E15" s="165">
        <v>0.9</v>
      </c>
      <c r="F15" s="152">
        <v>1.7</v>
      </c>
      <c r="G15" s="158">
        <v>8.4</v>
      </c>
      <c r="H15" s="165">
        <v>5.0999999999999996</v>
      </c>
      <c r="I15" s="174">
        <v>50.8</v>
      </c>
    </row>
    <row r="16" spans="1:9" s="145" customFormat="1" ht="18" customHeight="1" x14ac:dyDescent="0.3">
      <c r="A16" s="134">
        <v>44196</v>
      </c>
      <c r="B16" s="159">
        <v>217</v>
      </c>
      <c r="C16" s="175">
        <v>122</v>
      </c>
      <c r="D16" s="160">
        <v>56.2</v>
      </c>
      <c r="E16" s="167">
        <v>1</v>
      </c>
      <c r="F16" s="169">
        <v>1.8</v>
      </c>
      <c r="G16" s="160">
        <v>9.4</v>
      </c>
      <c r="H16" s="167">
        <v>5.2</v>
      </c>
      <c r="I16" s="176">
        <v>51.5</v>
      </c>
    </row>
    <row r="17" s="145" customFormat="1" ht="18" customHeight="1" x14ac:dyDescent="0.3"/>
    <row r="18" s="145" customFormat="1" ht="18" customHeight="1" x14ac:dyDescent="0.3"/>
    <row r="19" s="145" customFormat="1" ht="18" customHeight="1" x14ac:dyDescent="0.3"/>
    <row r="20" s="145" customFormat="1" ht="18" customHeight="1" x14ac:dyDescent="0.3"/>
    <row r="21" s="145" customFormat="1" ht="18" customHeight="1" x14ac:dyDescent="0.3"/>
    <row r="22" s="145" customFormat="1" ht="18" customHeight="1" x14ac:dyDescent="0.3"/>
    <row r="23" s="145" customFormat="1" ht="18" customHeight="1" x14ac:dyDescent="0.3"/>
    <row r="24" s="145" customFormat="1" ht="18" customHeight="1" x14ac:dyDescent="0.3"/>
    <row r="25" s="145" customFormat="1" ht="18" customHeight="1" x14ac:dyDescent="0.3"/>
    <row r="26" s="145" customFormat="1" ht="18" customHeight="1" x14ac:dyDescent="0.3"/>
    <row r="27" s="145" customFormat="1" ht="18" customHeight="1" x14ac:dyDescent="0.3"/>
    <row r="28" s="145" customFormat="1" ht="18" customHeight="1" x14ac:dyDescent="0.3"/>
    <row r="29" s="145" customFormat="1" ht="18" customHeight="1" x14ac:dyDescent="0.3"/>
    <row r="30" s="145" customFormat="1" ht="18" customHeight="1" x14ac:dyDescent="0.3"/>
    <row r="31" s="145" customFormat="1" ht="18" customHeight="1" x14ac:dyDescent="0.3"/>
    <row r="32"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145" customFormat="1" ht="18" customHeight="1" x14ac:dyDescent="0.3"/>
    <row r="130" s="145" customFormat="1" ht="18" customHeight="1" x14ac:dyDescent="0.3"/>
    <row r="131" s="145" customFormat="1" ht="18" customHeight="1" x14ac:dyDescent="0.3"/>
    <row r="132" s="145" customFormat="1" ht="18" customHeight="1" x14ac:dyDescent="0.3"/>
    <row r="133" s="145" customFormat="1" ht="18" customHeight="1" x14ac:dyDescent="0.3"/>
    <row r="134" s="145" customFormat="1" ht="18" customHeight="1" x14ac:dyDescent="0.3"/>
    <row r="135" s="145" customFormat="1" ht="18" customHeight="1" x14ac:dyDescent="0.3"/>
  </sheetData>
  <autoFilter ref="A6:A16" xr:uid="{00000000-0009-0000-0000-000003000000}"/>
  <mergeCells count="5">
    <mergeCell ref="A4:A6"/>
    <mergeCell ref="B4:B6"/>
    <mergeCell ref="C4:D5"/>
    <mergeCell ref="E4:G5"/>
    <mergeCell ref="H4:I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828A-8C97-41FD-8414-42E6815364B4}">
  <sheetPr>
    <tabColor rgb="FFFEF4E5"/>
  </sheetPr>
  <dimension ref="A1:L137"/>
  <sheetViews>
    <sheetView zoomScaleNormal="100"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0.33203125" style="140" customWidth="1"/>
    <col min="3" max="3" width="13.109375" style="140" customWidth="1"/>
    <col min="4" max="4" width="26.44140625" style="161" customWidth="1"/>
    <col min="5" max="5" width="17.6640625" style="138" customWidth="1"/>
    <col min="6" max="8" width="22.33203125" style="138" customWidth="1"/>
    <col min="9" max="10" width="36.33203125" style="138" customWidth="1"/>
    <col min="11" max="11" width="29.33203125" style="140" customWidth="1"/>
    <col min="12" max="12" width="30.6640625" style="140" customWidth="1"/>
    <col min="13" max="13" width="8.5546875" style="138"/>
    <col min="14" max="14" width="9.5546875" style="138" customWidth="1"/>
    <col min="15" max="16384" width="8.5546875" style="138"/>
  </cols>
  <sheetData>
    <row r="1" spans="1:12" s="68" customFormat="1" ht="18" customHeight="1" x14ac:dyDescent="0.3">
      <c r="A1" s="382" t="s">
        <v>171</v>
      </c>
      <c r="B1" s="69" t="s">
        <v>172</v>
      </c>
      <c r="C1" s="384"/>
      <c r="D1" s="385"/>
      <c r="E1" s="382"/>
      <c r="G1" s="382"/>
      <c r="H1" s="382"/>
      <c r="K1" s="384"/>
      <c r="L1" s="384"/>
    </row>
    <row r="2" spans="1:12" ht="18" customHeight="1" x14ac:dyDescent="0.3">
      <c r="A2" s="136"/>
      <c r="B2" s="137" t="s">
        <v>173</v>
      </c>
      <c r="C2" s="138"/>
      <c r="D2" s="177"/>
      <c r="E2" s="136"/>
      <c r="F2" s="136"/>
      <c r="G2" s="178"/>
      <c r="H2" s="136"/>
    </row>
    <row r="3" spans="1:12" ht="18" customHeight="1" x14ac:dyDescent="0.3">
      <c r="E3" s="179"/>
    </row>
    <row r="4" spans="1:12" s="145" customFormat="1" ht="30" customHeight="1" x14ac:dyDescent="0.3">
      <c r="A4" s="162"/>
      <c r="B4" s="180"/>
      <c r="C4" s="180"/>
      <c r="D4" s="619" t="s">
        <v>174</v>
      </c>
      <c r="E4" s="615" t="s">
        <v>175</v>
      </c>
      <c r="F4" s="612" t="s">
        <v>176</v>
      </c>
      <c r="G4" s="615"/>
      <c r="H4" s="612" t="s">
        <v>177</v>
      </c>
      <c r="I4" s="614"/>
      <c r="J4" s="615"/>
      <c r="K4" s="612" t="s">
        <v>178</v>
      </c>
      <c r="L4" s="615"/>
    </row>
    <row r="5" spans="1:12" s="145" customFormat="1" ht="55.8" thickBot="1" x14ac:dyDescent="0.35">
      <c r="A5" s="181"/>
      <c r="B5" s="142"/>
      <c r="C5" s="142"/>
      <c r="D5" s="620"/>
      <c r="E5" s="621"/>
      <c r="F5" s="172" t="s">
        <v>179</v>
      </c>
      <c r="G5" s="171" t="s">
        <v>169</v>
      </c>
      <c r="H5" s="172" t="s">
        <v>179</v>
      </c>
      <c r="I5" s="170" t="s">
        <v>180</v>
      </c>
      <c r="J5" s="171" t="s">
        <v>181</v>
      </c>
      <c r="K5" s="172" t="s">
        <v>179</v>
      </c>
      <c r="L5" s="171" t="s">
        <v>169</v>
      </c>
    </row>
    <row r="6" spans="1:12" s="145" customFormat="1" ht="30" customHeight="1" x14ac:dyDescent="0.3">
      <c r="A6" s="111">
        <v>40908</v>
      </c>
      <c r="B6" s="182" t="s">
        <v>107</v>
      </c>
      <c r="C6" s="182" t="s">
        <v>96</v>
      </c>
      <c r="D6" s="183">
        <v>53</v>
      </c>
      <c r="E6" s="147">
        <v>12.5</v>
      </c>
      <c r="F6" s="167">
        <v>6.1</v>
      </c>
      <c r="G6" s="176">
        <v>46.1</v>
      </c>
      <c r="H6" s="160">
        <v>0.8</v>
      </c>
      <c r="I6" s="160">
        <v>1.9</v>
      </c>
      <c r="J6" s="176">
        <v>41.5</v>
      </c>
      <c r="K6" s="167">
        <v>6</v>
      </c>
      <c r="L6" s="176">
        <v>45.1</v>
      </c>
    </row>
    <row r="7" spans="1:12" s="145" customFormat="1" ht="30" customHeight="1" x14ac:dyDescent="0.3">
      <c r="A7" s="111">
        <v>40908</v>
      </c>
      <c r="B7" s="182" t="s">
        <v>107</v>
      </c>
      <c r="C7" s="182" t="s">
        <v>97</v>
      </c>
      <c r="D7" s="183">
        <v>141</v>
      </c>
      <c r="E7" s="147">
        <v>9.1</v>
      </c>
      <c r="F7" s="167">
        <v>3.6</v>
      </c>
      <c r="G7" s="176">
        <v>38.9</v>
      </c>
      <c r="H7" s="160">
        <v>0.5</v>
      </c>
      <c r="I7" s="160">
        <v>1.8</v>
      </c>
      <c r="J7" s="176">
        <v>30.5</v>
      </c>
      <c r="K7" s="167">
        <v>3.6</v>
      </c>
      <c r="L7" s="176">
        <v>39.799999999999997</v>
      </c>
    </row>
    <row r="8" spans="1:12" s="145" customFormat="1" ht="30" customHeight="1" x14ac:dyDescent="0.3">
      <c r="A8" s="111">
        <v>40908</v>
      </c>
      <c r="B8" s="182" t="s">
        <v>107</v>
      </c>
      <c r="C8" s="182" t="s">
        <v>103</v>
      </c>
      <c r="D8" s="183">
        <v>55</v>
      </c>
      <c r="E8" s="147">
        <v>10.199999999999999</v>
      </c>
      <c r="F8" s="167">
        <v>4.7</v>
      </c>
      <c r="G8" s="176">
        <v>46.5</v>
      </c>
      <c r="H8" s="160">
        <v>0.9</v>
      </c>
      <c r="I8" s="160">
        <v>1.8</v>
      </c>
      <c r="J8" s="176">
        <v>47.3</v>
      </c>
      <c r="K8" s="167">
        <v>4.7</v>
      </c>
      <c r="L8" s="176">
        <v>46.5</v>
      </c>
    </row>
    <row r="9" spans="1:12" s="151" customFormat="1" ht="30" customHeight="1" x14ac:dyDescent="0.3">
      <c r="A9" s="356">
        <v>40908</v>
      </c>
      <c r="B9" s="184" t="s">
        <v>108</v>
      </c>
      <c r="C9" s="184" t="s">
        <v>104</v>
      </c>
      <c r="D9" s="185">
        <v>249</v>
      </c>
      <c r="E9" s="186">
        <v>10.1</v>
      </c>
      <c r="F9" s="187">
        <v>4.4000000000000004</v>
      </c>
      <c r="G9" s="188">
        <v>42.1</v>
      </c>
      <c r="H9" s="169">
        <v>0.7</v>
      </c>
      <c r="I9" s="169">
        <v>1.8</v>
      </c>
      <c r="J9" s="189">
        <v>36.5</v>
      </c>
      <c r="K9" s="168">
        <v>4.4000000000000004</v>
      </c>
      <c r="L9" s="189">
        <v>42.4</v>
      </c>
    </row>
    <row r="10" spans="1:12" s="145" customFormat="1" ht="30" customHeight="1" x14ac:dyDescent="0.3">
      <c r="A10" s="107">
        <v>43100</v>
      </c>
      <c r="B10" s="182" t="s">
        <v>107</v>
      </c>
      <c r="C10" s="182" t="s">
        <v>96</v>
      </c>
      <c r="D10" s="183">
        <v>50</v>
      </c>
      <c r="E10" s="147">
        <v>10.9</v>
      </c>
      <c r="F10" s="167">
        <v>6.3</v>
      </c>
      <c r="G10" s="176">
        <v>55.2</v>
      </c>
      <c r="H10" s="160">
        <v>1</v>
      </c>
      <c r="I10" s="160">
        <v>2.1</v>
      </c>
      <c r="J10" s="176">
        <v>50</v>
      </c>
      <c r="K10" s="167">
        <v>6.3</v>
      </c>
      <c r="L10" s="176">
        <v>55.4</v>
      </c>
    </row>
    <row r="11" spans="1:12" s="145" customFormat="1" ht="30" customHeight="1" x14ac:dyDescent="0.3">
      <c r="A11" s="107">
        <v>43100</v>
      </c>
      <c r="B11" s="182" t="s">
        <v>107</v>
      </c>
      <c r="C11" s="182" t="s">
        <v>97</v>
      </c>
      <c r="D11" s="183">
        <v>120</v>
      </c>
      <c r="E11" s="147">
        <v>9.4</v>
      </c>
      <c r="F11" s="167">
        <v>4.3</v>
      </c>
      <c r="G11" s="176">
        <v>46</v>
      </c>
      <c r="H11" s="160">
        <v>0.6</v>
      </c>
      <c r="I11" s="160">
        <v>1.6</v>
      </c>
      <c r="J11" s="176">
        <v>35.799999999999997</v>
      </c>
      <c r="K11" s="167">
        <v>4.4000000000000004</v>
      </c>
      <c r="L11" s="176">
        <v>46.6</v>
      </c>
    </row>
    <row r="12" spans="1:12" s="145" customFormat="1" ht="30" customHeight="1" x14ac:dyDescent="0.3">
      <c r="A12" s="107">
        <v>43100</v>
      </c>
      <c r="B12" s="182" t="s">
        <v>107</v>
      </c>
      <c r="C12" s="182" t="s">
        <v>103</v>
      </c>
      <c r="D12" s="183">
        <v>53</v>
      </c>
      <c r="E12" s="147">
        <v>10.1</v>
      </c>
      <c r="F12" s="167">
        <v>5.2</v>
      </c>
      <c r="G12" s="176">
        <v>51.3</v>
      </c>
      <c r="H12" s="160">
        <v>1</v>
      </c>
      <c r="I12" s="160">
        <v>1.9</v>
      </c>
      <c r="J12" s="176">
        <v>54.7</v>
      </c>
      <c r="K12" s="167">
        <v>5.3</v>
      </c>
      <c r="L12" s="176">
        <v>51.7</v>
      </c>
    </row>
    <row r="13" spans="1:12" s="145" customFormat="1" ht="30" customHeight="1" x14ac:dyDescent="0.3">
      <c r="A13" s="107">
        <v>43100</v>
      </c>
      <c r="B13" s="182" t="s">
        <v>95</v>
      </c>
      <c r="C13" s="69" t="s">
        <v>1</v>
      </c>
      <c r="D13" s="183">
        <v>33</v>
      </c>
      <c r="E13" s="147">
        <v>12.7</v>
      </c>
      <c r="F13" s="167">
        <v>7.9</v>
      </c>
      <c r="G13" s="176">
        <v>62.9</v>
      </c>
      <c r="H13" s="160">
        <v>2.2000000000000002</v>
      </c>
      <c r="I13" s="160">
        <v>2.7</v>
      </c>
      <c r="J13" s="176">
        <v>78.8</v>
      </c>
      <c r="K13" s="167">
        <v>7.9</v>
      </c>
      <c r="L13" s="176">
        <v>62.9</v>
      </c>
    </row>
    <row r="14" spans="1:12" s="145" customFormat="1" ht="30" customHeight="1" x14ac:dyDescent="0.3">
      <c r="A14" s="107">
        <v>43100</v>
      </c>
      <c r="B14" s="182" t="s">
        <v>95</v>
      </c>
      <c r="C14" s="69" t="s">
        <v>2</v>
      </c>
      <c r="D14" s="183">
        <v>37</v>
      </c>
      <c r="E14" s="147">
        <v>11.5</v>
      </c>
      <c r="F14" s="167">
        <v>6.3</v>
      </c>
      <c r="G14" s="176">
        <v>53.6</v>
      </c>
      <c r="H14" s="160">
        <v>1</v>
      </c>
      <c r="I14" s="160">
        <v>1.9</v>
      </c>
      <c r="J14" s="176">
        <v>54.1</v>
      </c>
      <c r="K14" s="167">
        <v>6.3</v>
      </c>
      <c r="L14" s="176">
        <v>53.6</v>
      </c>
    </row>
    <row r="15" spans="1:12" s="145" customFormat="1" ht="30" customHeight="1" x14ac:dyDescent="0.3">
      <c r="A15" s="107">
        <v>43100</v>
      </c>
      <c r="B15" s="182" t="s">
        <v>95</v>
      </c>
      <c r="C15" s="69" t="s">
        <v>3</v>
      </c>
      <c r="D15" s="183">
        <v>71</v>
      </c>
      <c r="E15" s="147">
        <v>9.1999999999999993</v>
      </c>
      <c r="F15" s="167">
        <v>4</v>
      </c>
      <c r="G15" s="176">
        <v>44.1</v>
      </c>
      <c r="H15" s="160">
        <v>0.4</v>
      </c>
      <c r="I15" s="160">
        <v>1.2</v>
      </c>
      <c r="J15" s="176">
        <v>29.6</v>
      </c>
      <c r="K15" s="167">
        <v>4.0999999999999996</v>
      </c>
      <c r="L15" s="176">
        <v>44.7</v>
      </c>
    </row>
    <row r="16" spans="1:12" s="145" customFormat="1" ht="30" customHeight="1" x14ac:dyDescent="0.3">
      <c r="A16" s="107">
        <v>43100</v>
      </c>
      <c r="B16" s="182" t="s">
        <v>95</v>
      </c>
      <c r="C16" s="182" t="s">
        <v>106</v>
      </c>
      <c r="D16" s="183">
        <v>82</v>
      </c>
      <c r="E16" s="147">
        <v>8.6999999999999993</v>
      </c>
      <c r="F16" s="167">
        <v>4</v>
      </c>
      <c r="G16" s="176">
        <v>46.4</v>
      </c>
      <c r="H16" s="160">
        <v>0.5</v>
      </c>
      <c r="I16" s="160">
        <v>1.4</v>
      </c>
      <c r="J16" s="176">
        <v>36.6</v>
      </c>
      <c r="K16" s="167">
        <v>4.0999999999999996</v>
      </c>
      <c r="L16" s="176">
        <v>47.2</v>
      </c>
    </row>
    <row r="17" spans="1:12" s="151" customFormat="1" ht="30" customHeight="1" x14ac:dyDescent="0.3">
      <c r="A17" s="149">
        <v>43100</v>
      </c>
      <c r="B17" s="184" t="s">
        <v>108</v>
      </c>
      <c r="C17" s="184" t="s">
        <v>104</v>
      </c>
      <c r="D17" s="190">
        <v>223</v>
      </c>
      <c r="E17" s="151">
        <v>9.9</v>
      </c>
      <c r="F17" s="168">
        <v>5</v>
      </c>
      <c r="G17" s="189">
        <v>49.3</v>
      </c>
      <c r="H17" s="169">
        <v>0.8</v>
      </c>
      <c r="I17" s="169">
        <v>1.8</v>
      </c>
      <c r="J17" s="189">
        <v>43.5</v>
      </c>
      <c r="K17" s="168">
        <v>5</v>
      </c>
      <c r="L17" s="189">
        <v>49.8</v>
      </c>
    </row>
    <row r="18" spans="1:12" s="145" customFormat="1" ht="30" customHeight="1" x14ac:dyDescent="0.3">
      <c r="A18" s="107">
        <v>43465</v>
      </c>
      <c r="B18" s="182" t="s">
        <v>107</v>
      </c>
      <c r="C18" s="182" t="s">
        <v>96</v>
      </c>
      <c r="D18" s="183">
        <v>48</v>
      </c>
      <c r="E18" s="147">
        <v>10.8</v>
      </c>
      <c r="F18" s="167">
        <v>6.6</v>
      </c>
      <c r="G18" s="176">
        <v>59.6</v>
      </c>
      <c r="H18" s="160">
        <v>1.2</v>
      </c>
      <c r="I18" s="160">
        <v>2.1</v>
      </c>
      <c r="J18" s="176">
        <v>56.3</v>
      </c>
      <c r="K18" s="167">
        <v>6.7</v>
      </c>
      <c r="L18" s="176">
        <v>59.8</v>
      </c>
    </row>
    <row r="19" spans="1:12" s="145" customFormat="1" ht="30" customHeight="1" x14ac:dyDescent="0.3">
      <c r="A19" s="107">
        <v>43465</v>
      </c>
      <c r="B19" s="182" t="s">
        <v>107</v>
      </c>
      <c r="C19" s="182" t="s">
        <v>97</v>
      </c>
      <c r="D19" s="183">
        <v>119</v>
      </c>
      <c r="E19" s="147">
        <v>9.4</v>
      </c>
      <c r="F19" s="167">
        <v>4.3</v>
      </c>
      <c r="G19" s="176">
        <v>46.1</v>
      </c>
      <c r="H19" s="160">
        <v>0.7</v>
      </c>
      <c r="I19" s="160">
        <v>1.6</v>
      </c>
      <c r="J19" s="176">
        <v>46.2</v>
      </c>
      <c r="K19" s="167">
        <v>4.4000000000000004</v>
      </c>
      <c r="L19" s="176">
        <v>46.4</v>
      </c>
    </row>
    <row r="20" spans="1:12" s="145" customFormat="1" ht="30" customHeight="1" x14ac:dyDescent="0.3">
      <c r="A20" s="107">
        <v>43465</v>
      </c>
      <c r="B20" s="182" t="s">
        <v>107</v>
      </c>
      <c r="C20" s="182" t="s">
        <v>103</v>
      </c>
      <c r="D20" s="183">
        <v>53</v>
      </c>
      <c r="E20" s="147">
        <v>9.9</v>
      </c>
      <c r="F20" s="167">
        <v>5</v>
      </c>
      <c r="G20" s="176">
        <v>49.5</v>
      </c>
      <c r="H20" s="160">
        <v>1</v>
      </c>
      <c r="I20" s="160">
        <v>1.9</v>
      </c>
      <c r="J20" s="176">
        <v>52.8</v>
      </c>
      <c r="K20" s="167">
        <v>5</v>
      </c>
      <c r="L20" s="176">
        <v>49.8</v>
      </c>
    </row>
    <row r="21" spans="1:12" s="145" customFormat="1" ht="30" customHeight="1" x14ac:dyDescent="0.3">
      <c r="A21" s="107">
        <v>43465</v>
      </c>
      <c r="B21" s="182" t="s">
        <v>95</v>
      </c>
      <c r="C21" s="69" t="s">
        <v>1</v>
      </c>
      <c r="D21" s="183">
        <v>33</v>
      </c>
      <c r="E21" s="147">
        <v>12.3</v>
      </c>
      <c r="F21" s="167">
        <v>7.8</v>
      </c>
      <c r="G21" s="176">
        <v>63.2</v>
      </c>
      <c r="H21" s="160">
        <v>1.8</v>
      </c>
      <c r="I21" s="160">
        <v>2.5</v>
      </c>
      <c r="J21" s="176">
        <v>72.7</v>
      </c>
      <c r="K21" s="167">
        <v>7.8</v>
      </c>
      <c r="L21" s="176">
        <v>63.2</v>
      </c>
    </row>
    <row r="22" spans="1:12" s="145" customFormat="1" ht="30" customHeight="1" x14ac:dyDescent="0.3">
      <c r="A22" s="107">
        <v>43465</v>
      </c>
      <c r="B22" s="182" t="s">
        <v>95</v>
      </c>
      <c r="C22" s="69" t="s">
        <v>2</v>
      </c>
      <c r="D22" s="183">
        <v>36</v>
      </c>
      <c r="E22" s="147">
        <v>11.8</v>
      </c>
      <c r="F22" s="167">
        <v>7</v>
      </c>
      <c r="G22" s="176">
        <v>58.2</v>
      </c>
      <c r="H22" s="160">
        <v>1.6</v>
      </c>
      <c r="I22" s="160">
        <v>1.9</v>
      </c>
      <c r="J22" s="176">
        <v>86.1</v>
      </c>
      <c r="K22" s="167">
        <v>7</v>
      </c>
      <c r="L22" s="176">
        <v>58.2</v>
      </c>
    </row>
    <row r="23" spans="1:12" s="145" customFormat="1" ht="30" customHeight="1" x14ac:dyDescent="0.3">
      <c r="A23" s="107">
        <v>43465</v>
      </c>
      <c r="B23" s="182" t="s">
        <v>95</v>
      </c>
      <c r="C23" s="69" t="s">
        <v>3</v>
      </c>
      <c r="D23" s="183">
        <v>69</v>
      </c>
      <c r="E23" s="147">
        <v>9.1999999999999993</v>
      </c>
      <c r="F23" s="167">
        <v>4.2</v>
      </c>
      <c r="G23" s="176">
        <v>45.8</v>
      </c>
      <c r="H23" s="160">
        <v>0.6</v>
      </c>
      <c r="I23" s="160">
        <v>1.4</v>
      </c>
      <c r="J23" s="176">
        <v>40.6</v>
      </c>
      <c r="K23" s="167">
        <v>4.2</v>
      </c>
      <c r="L23" s="176">
        <v>46.3</v>
      </c>
    </row>
    <row r="24" spans="1:12" s="145" customFormat="1" ht="30" customHeight="1" x14ac:dyDescent="0.3">
      <c r="A24" s="107">
        <v>43465</v>
      </c>
      <c r="B24" s="182" t="s">
        <v>95</v>
      </c>
      <c r="C24" s="182" t="s">
        <v>106</v>
      </c>
      <c r="D24" s="183">
        <v>82</v>
      </c>
      <c r="E24" s="147">
        <v>8.5</v>
      </c>
      <c r="F24" s="167">
        <v>3.7</v>
      </c>
      <c r="G24" s="176">
        <v>44.3</v>
      </c>
      <c r="H24" s="160">
        <v>0.5</v>
      </c>
      <c r="I24" s="160">
        <v>1.4</v>
      </c>
      <c r="J24" s="176">
        <v>32.9</v>
      </c>
      <c r="K24" s="167">
        <v>3.7</v>
      </c>
      <c r="L24" s="176">
        <v>44.6</v>
      </c>
    </row>
    <row r="25" spans="1:12" s="192" customFormat="1" ht="30" customHeight="1" x14ac:dyDescent="0.3">
      <c r="A25" s="149">
        <v>43465</v>
      </c>
      <c r="B25" s="184" t="s">
        <v>108</v>
      </c>
      <c r="C25" s="184" t="s">
        <v>104</v>
      </c>
      <c r="D25" s="185">
        <v>220</v>
      </c>
      <c r="E25" s="191">
        <v>9.8000000000000007</v>
      </c>
      <c r="F25" s="187">
        <v>5</v>
      </c>
      <c r="G25" s="188">
        <v>49.9</v>
      </c>
      <c r="H25" s="186">
        <v>0.9</v>
      </c>
      <c r="I25" s="186">
        <v>1.8</v>
      </c>
      <c r="J25" s="188">
        <v>50</v>
      </c>
      <c r="K25" s="187">
        <v>5</v>
      </c>
      <c r="L25" s="188">
        <v>50.1</v>
      </c>
    </row>
    <row r="26" spans="1:12" s="145" customFormat="1" ht="30" customHeight="1" x14ac:dyDescent="0.3">
      <c r="A26" s="107">
        <v>43830</v>
      </c>
      <c r="B26" s="182" t="s">
        <v>107</v>
      </c>
      <c r="C26" s="182" t="s">
        <v>96</v>
      </c>
      <c r="D26" s="183">
        <v>49</v>
      </c>
      <c r="E26" s="145">
        <v>10.8</v>
      </c>
      <c r="F26" s="167">
        <v>6.7</v>
      </c>
      <c r="G26" s="176">
        <v>59.6</v>
      </c>
      <c r="H26" s="167">
        <v>1</v>
      </c>
      <c r="I26" s="160">
        <v>2.1</v>
      </c>
      <c r="J26" s="176">
        <v>46.9</v>
      </c>
      <c r="K26" s="167">
        <v>6.7</v>
      </c>
      <c r="L26" s="176">
        <v>59.7</v>
      </c>
    </row>
    <row r="27" spans="1:12" s="145" customFormat="1" ht="30" customHeight="1" x14ac:dyDescent="0.3">
      <c r="A27" s="107">
        <v>43830</v>
      </c>
      <c r="B27" s="182" t="s">
        <v>107</v>
      </c>
      <c r="C27" s="182" t="s">
        <v>97</v>
      </c>
      <c r="D27" s="183">
        <v>117</v>
      </c>
      <c r="E27" s="145">
        <v>9.5</v>
      </c>
      <c r="F27" s="167">
        <v>4.4000000000000004</v>
      </c>
      <c r="G27" s="176">
        <v>46.6</v>
      </c>
      <c r="H27" s="167">
        <v>0.7</v>
      </c>
      <c r="I27" s="160">
        <v>1.6</v>
      </c>
      <c r="J27" s="176">
        <v>46.2</v>
      </c>
      <c r="K27" s="167">
        <v>4.4000000000000004</v>
      </c>
      <c r="L27" s="176">
        <v>47</v>
      </c>
    </row>
    <row r="28" spans="1:12" s="145" customFormat="1" ht="30" customHeight="1" x14ac:dyDescent="0.3">
      <c r="A28" s="107">
        <v>43830</v>
      </c>
      <c r="B28" s="182" t="s">
        <v>107</v>
      </c>
      <c r="C28" s="182" t="s">
        <v>103</v>
      </c>
      <c r="D28" s="183">
        <v>52</v>
      </c>
      <c r="E28" s="145">
        <v>10.1</v>
      </c>
      <c r="F28" s="167">
        <v>5.2</v>
      </c>
      <c r="G28" s="176">
        <v>50.7</v>
      </c>
      <c r="H28" s="167">
        <v>1.1000000000000001</v>
      </c>
      <c r="I28" s="160">
        <v>1.7</v>
      </c>
      <c r="J28" s="176">
        <v>67.3</v>
      </c>
      <c r="K28" s="167">
        <v>5.3</v>
      </c>
      <c r="L28" s="176">
        <v>51.1</v>
      </c>
    </row>
    <row r="29" spans="1:12" s="145" customFormat="1" ht="30" customHeight="1" x14ac:dyDescent="0.3">
      <c r="A29" s="107">
        <v>43830</v>
      </c>
      <c r="B29" s="182" t="s">
        <v>95</v>
      </c>
      <c r="C29" s="69" t="s">
        <v>1</v>
      </c>
      <c r="D29" s="183">
        <v>34</v>
      </c>
      <c r="E29" s="145">
        <v>12.2</v>
      </c>
      <c r="F29" s="167">
        <v>7.9</v>
      </c>
      <c r="G29" s="176">
        <v>64.3</v>
      </c>
      <c r="H29" s="167">
        <v>1.8</v>
      </c>
      <c r="I29" s="160">
        <v>2.5</v>
      </c>
      <c r="J29" s="176">
        <v>73.5</v>
      </c>
      <c r="K29" s="167">
        <v>7.9</v>
      </c>
      <c r="L29" s="176">
        <v>64.3</v>
      </c>
    </row>
    <row r="30" spans="1:12" s="145" customFormat="1" ht="30" customHeight="1" x14ac:dyDescent="0.3">
      <c r="A30" s="107">
        <v>43830</v>
      </c>
      <c r="B30" s="182" t="s">
        <v>95</v>
      </c>
      <c r="C30" s="69" t="s">
        <v>2</v>
      </c>
      <c r="D30" s="183">
        <v>36</v>
      </c>
      <c r="E30" s="145">
        <v>11.8</v>
      </c>
      <c r="F30" s="167">
        <v>6.9</v>
      </c>
      <c r="G30" s="176">
        <v>57.6</v>
      </c>
      <c r="H30" s="167">
        <v>1.5</v>
      </c>
      <c r="I30" s="160">
        <v>1.8</v>
      </c>
      <c r="J30" s="176">
        <v>83.3</v>
      </c>
      <c r="K30" s="167">
        <v>6.9</v>
      </c>
      <c r="L30" s="176">
        <v>57.6</v>
      </c>
    </row>
    <row r="31" spans="1:12" s="145" customFormat="1" ht="30" customHeight="1" x14ac:dyDescent="0.3">
      <c r="A31" s="107">
        <v>43830</v>
      </c>
      <c r="B31" s="182" t="s">
        <v>95</v>
      </c>
      <c r="C31" s="69" t="s">
        <v>3</v>
      </c>
      <c r="D31" s="183">
        <v>71</v>
      </c>
      <c r="E31" s="145">
        <v>9.4</v>
      </c>
      <c r="F31" s="167">
        <v>4.3</v>
      </c>
      <c r="G31" s="176">
        <v>46.5</v>
      </c>
      <c r="H31" s="167">
        <v>0.6</v>
      </c>
      <c r="I31" s="160">
        <v>1.4</v>
      </c>
      <c r="J31" s="176">
        <v>47.9</v>
      </c>
      <c r="K31" s="167">
        <v>4.4000000000000004</v>
      </c>
      <c r="L31" s="176">
        <v>47.5</v>
      </c>
    </row>
    <row r="32" spans="1:12" s="145" customFormat="1" ht="30" customHeight="1" x14ac:dyDescent="0.3">
      <c r="A32" s="107">
        <v>43830</v>
      </c>
      <c r="B32" s="182" t="s">
        <v>95</v>
      </c>
      <c r="C32" s="182" t="s">
        <v>106</v>
      </c>
      <c r="D32" s="183">
        <v>77</v>
      </c>
      <c r="E32" s="145">
        <v>8.5</v>
      </c>
      <c r="F32" s="167">
        <v>3.7</v>
      </c>
      <c r="G32" s="176">
        <v>44.7</v>
      </c>
      <c r="H32" s="167">
        <v>0.4</v>
      </c>
      <c r="I32" s="160">
        <v>1.4</v>
      </c>
      <c r="J32" s="176">
        <v>29.9</v>
      </c>
      <c r="K32" s="167">
        <v>3.8</v>
      </c>
      <c r="L32" s="176">
        <v>44.8</v>
      </c>
    </row>
    <row r="33" spans="1:12" s="192" customFormat="1" ht="30" customHeight="1" x14ac:dyDescent="0.3">
      <c r="A33" s="149">
        <v>43830</v>
      </c>
      <c r="B33" s="184" t="s">
        <v>108</v>
      </c>
      <c r="C33" s="184" t="s">
        <v>104</v>
      </c>
      <c r="D33" s="185">
        <v>218</v>
      </c>
      <c r="E33" s="186">
        <v>9.9</v>
      </c>
      <c r="F33" s="187">
        <v>5.0999999999999996</v>
      </c>
      <c r="G33" s="188">
        <v>50.5</v>
      </c>
      <c r="H33" s="187">
        <v>0.9</v>
      </c>
      <c r="I33" s="186">
        <v>1.7</v>
      </c>
      <c r="J33" s="188">
        <v>51.4</v>
      </c>
      <c r="K33" s="187">
        <v>5.0999999999999996</v>
      </c>
      <c r="L33" s="188">
        <v>50.8</v>
      </c>
    </row>
    <row r="34" spans="1:12" s="145" customFormat="1" ht="30" customHeight="1" x14ac:dyDescent="0.3">
      <c r="A34" s="107">
        <v>44196</v>
      </c>
      <c r="B34" s="182" t="s">
        <v>107</v>
      </c>
      <c r="C34" s="182" t="s">
        <v>96</v>
      </c>
      <c r="D34" s="183">
        <v>49</v>
      </c>
      <c r="E34" s="145">
        <v>10.8</v>
      </c>
      <c r="F34" s="167">
        <v>6.8</v>
      </c>
      <c r="G34" s="176">
        <v>61</v>
      </c>
      <c r="H34" s="167">
        <v>1.3</v>
      </c>
      <c r="I34" s="160">
        <v>1.9</v>
      </c>
      <c r="J34" s="176">
        <v>65.3</v>
      </c>
      <c r="K34" s="167">
        <v>6.8</v>
      </c>
      <c r="L34" s="176">
        <v>61.4</v>
      </c>
    </row>
    <row r="35" spans="1:12" s="145" customFormat="1" ht="30" customHeight="1" x14ac:dyDescent="0.3">
      <c r="A35" s="107">
        <v>44196</v>
      </c>
      <c r="B35" s="182" t="s">
        <v>107</v>
      </c>
      <c r="C35" s="182" t="s">
        <v>97</v>
      </c>
      <c r="D35" s="183">
        <v>120</v>
      </c>
      <c r="E35" s="145">
        <v>9.3000000000000007</v>
      </c>
      <c r="F35" s="167">
        <v>4.4000000000000004</v>
      </c>
      <c r="G35" s="176">
        <v>46.8</v>
      </c>
      <c r="H35" s="167">
        <v>0.8</v>
      </c>
      <c r="I35" s="160">
        <v>1.6</v>
      </c>
      <c r="J35" s="176">
        <v>46.7</v>
      </c>
      <c r="K35" s="167">
        <v>4.4000000000000004</v>
      </c>
      <c r="L35" s="176">
        <v>47</v>
      </c>
    </row>
    <row r="36" spans="1:12" s="145" customFormat="1" ht="30" customHeight="1" x14ac:dyDescent="0.3">
      <c r="A36" s="107">
        <v>44196</v>
      </c>
      <c r="B36" s="182" t="s">
        <v>107</v>
      </c>
      <c r="C36" s="182" t="s">
        <v>103</v>
      </c>
      <c r="D36" s="183">
        <v>48</v>
      </c>
      <c r="E36" s="145">
        <v>10.1</v>
      </c>
      <c r="F36" s="167">
        <v>5.4</v>
      </c>
      <c r="G36" s="176">
        <v>52.6</v>
      </c>
      <c r="H36" s="167">
        <v>1.3</v>
      </c>
      <c r="I36" s="160">
        <v>1.9</v>
      </c>
      <c r="J36" s="176">
        <v>70.8</v>
      </c>
      <c r="K36" s="167">
        <v>5.4</v>
      </c>
      <c r="L36" s="176">
        <v>52.8</v>
      </c>
    </row>
    <row r="37" spans="1:12" s="145" customFormat="1" ht="30" customHeight="1" x14ac:dyDescent="0.3">
      <c r="A37" s="107">
        <v>44196</v>
      </c>
      <c r="B37" s="182" t="s">
        <v>95</v>
      </c>
      <c r="C37" s="69" t="s">
        <v>1</v>
      </c>
      <c r="D37" s="183">
        <v>33</v>
      </c>
      <c r="E37" s="145">
        <v>12.5</v>
      </c>
      <c r="F37" s="167">
        <v>8.4</v>
      </c>
      <c r="G37" s="176">
        <v>66.900000000000006</v>
      </c>
      <c r="H37" s="167">
        <v>2.2999999999999998</v>
      </c>
      <c r="I37" s="160">
        <v>2.5</v>
      </c>
      <c r="J37" s="176">
        <v>90.9</v>
      </c>
      <c r="K37" s="167">
        <v>8.4</v>
      </c>
      <c r="L37" s="176">
        <v>66.900000000000006</v>
      </c>
    </row>
    <row r="38" spans="1:12" s="145" customFormat="1" ht="30" customHeight="1" x14ac:dyDescent="0.3">
      <c r="A38" s="107">
        <v>44196</v>
      </c>
      <c r="B38" s="182" t="s">
        <v>95</v>
      </c>
      <c r="C38" s="69" t="s">
        <v>2</v>
      </c>
      <c r="D38" s="183">
        <v>37</v>
      </c>
      <c r="E38" s="145">
        <v>11.8</v>
      </c>
      <c r="F38" s="167">
        <v>6.9</v>
      </c>
      <c r="G38" s="176">
        <v>57.2</v>
      </c>
      <c r="H38" s="167">
        <v>1.2</v>
      </c>
      <c r="I38" s="160">
        <v>1.7</v>
      </c>
      <c r="J38" s="176">
        <v>73</v>
      </c>
      <c r="K38" s="167">
        <v>6.9</v>
      </c>
      <c r="L38" s="176">
        <v>57.2</v>
      </c>
    </row>
    <row r="39" spans="1:12" s="145" customFormat="1" ht="30" customHeight="1" x14ac:dyDescent="0.3">
      <c r="A39" s="107">
        <v>44196</v>
      </c>
      <c r="B39" s="182" t="s">
        <v>95</v>
      </c>
      <c r="C39" s="69" t="s">
        <v>3</v>
      </c>
      <c r="D39" s="183">
        <v>69</v>
      </c>
      <c r="E39" s="145">
        <v>9</v>
      </c>
      <c r="F39" s="167">
        <v>4.2</v>
      </c>
      <c r="G39" s="176">
        <v>46.9</v>
      </c>
      <c r="H39" s="167">
        <v>0.7</v>
      </c>
      <c r="I39" s="160">
        <v>1.5</v>
      </c>
      <c r="J39" s="176">
        <v>50.7</v>
      </c>
      <c r="K39" s="167">
        <v>4.3</v>
      </c>
      <c r="L39" s="176">
        <v>47.5</v>
      </c>
    </row>
    <row r="40" spans="1:12" s="145" customFormat="1" ht="30" customHeight="1" x14ac:dyDescent="0.3">
      <c r="A40" s="107">
        <v>44196</v>
      </c>
      <c r="B40" s="182" t="s">
        <v>95</v>
      </c>
      <c r="C40" s="182" t="s">
        <v>106</v>
      </c>
      <c r="D40" s="183">
        <v>78</v>
      </c>
      <c r="E40" s="145">
        <v>8.4</v>
      </c>
      <c r="F40" s="167">
        <v>3.8</v>
      </c>
      <c r="G40" s="176">
        <v>45.7</v>
      </c>
      <c r="H40" s="167">
        <v>0.6</v>
      </c>
      <c r="I40" s="160">
        <v>1.4</v>
      </c>
      <c r="J40" s="176">
        <v>38.5</v>
      </c>
      <c r="K40" s="167">
        <v>3.8</v>
      </c>
      <c r="L40" s="176">
        <v>45.9</v>
      </c>
    </row>
    <row r="41" spans="1:12" s="192" customFormat="1" ht="30" customHeight="1" x14ac:dyDescent="0.3">
      <c r="A41" s="149">
        <v>44196</v>
      </c>
      <c r="B41" s="184" t="s">
        <v>108</v>
      </c>
      <c r="C41" s="184" t="s">
        <v>104</v>
      </c>
      <c r="D41" s="185">
        <v>217</v>
      </c>
      <c r="E41" s="192">
        <v>9.8000000000000007</v>
      </c>
      <c r="F41" s="187">
        <v>5.2</v>
      </c>
      <c r="G41" s="188">
        <v>51.3</v>
      </c>
      <c r="H41" s="187">
        <v>1</v>
      </c>
      <c r="I41" s="186">
        <v>1.8</v>
      </c>
      <c r="J41" s="188">
        <v>56.2</v>
      </c>
      <c r="K41" s="187">
        <v>5.2</v>
      </c>
      <c r="L41" s="188">
        <v>51.5</v>
      </c>
    </row>
    <row r="42" spans="1:12" s="145" customFormat="1" ht="30" customHeight="1" x14ac:dyDescent="0.3">
      <c r="B42" s="140"/>
      <c r="C42" s="140"/>
      <c r="D42" s="151"/>
      <c r="K42" s="140"/>
    </row>
    <row r="43" spans="1:12" s="145" customFormat="1" ht="30" customHeight="1" x14ac:dyDescent="0.3">
      <c r="B43" s="140"/>
      <c r="C43" s="140"/>
      <c r="D43" s="151"/>
      <c r="E43" s="158"/>
      <c r="K43" s="140"/>
    </row>
    <row r="44" spans="1:12" s="145" customFormat="1" ht="30" customHeight="1" x14ac:dyDescent="0.3">
      <c r="B44" s="140"/>
      <c r="C44" s="140"/>
      <c r="D44" s="151"/>
      <c r="E44" s="158"/>
      <c r="K44" s="140"/>
    </row>
    <row r="45" spans="1:12" s="145" customFormat="1" ht="30" customHeight="1" x14ac:dyDescent="0.3">
      <c r="B45" s="140"/>
      <c r="C45" s="140"/>
      <c r="D45" s="151"/>
      <c r="E45" s="158"/>
      <c r="K45" s="140"/>
    </row>
    <row r="46" spans="1:12" s="145" customFormat="1" ht="30" customHeight="1" x14ac:dyDescent="0.3">
      <c r="B46" s="140"/>
      <c r="C46" s="140"/>
      <c r="D46" s="151"/>
      <c r="E46" s="160"/>
      <c r="K46" s="140"/>
      <c r="L46" s="140"/>
    </row>
    <row r="47" spans="1:12" s="145" customFormat="1" ht="30" customHeight="1" x14ac:dyDescent="0.3">
      <c r="B47" s="140"/>
      <c r="C47" s="140"/>
      <c r="D47" s="151"/>
      <c r="K47" s="140"/>
      <c r="L47" s="140"/>
    </row>
    <row r="48" spans="1:12" s="145" customFormat="1" ht="30" customHeight="1" x14ac:dyDescent="0.3">
      <c r="B48" s="140"/>
      <c r="C48" s="140"/>
      <c r="D48" s="151"/>
      <c r="K48" s="140"/>
      <c r="L48" s="140"/>
    </row>
    <row r="49" spans="2:12" s="145" customFormat="1" ht="30" customHeight="1" x14ac:dyDescent="0.3">
      <c r="B49" s="140"/>
      <c r="C49" s="140"/>
      <c r="D49" s="151"/>
      <c r="K49" s="140"/>
      <c r="L49" s="140"/>
    </row>
    <row r="50" spans="2:12" s="145" customFormat="1" ht="30" customHeight="1" x14ac:dyDescent="0.3">
      <c r="B50" s="140"/>
      <c r="C50" s="140"/>
      <c r="D50" s="151"/>
      <c r="K50" s="140"/>
      <c r="L50" s="140"/>
    </row>
    <row r="51" spans="2:12" s="145" customFormat="1" ht="30" customHeight="1" x14ac:dyDescent="0.3">
      <c r="B51" s="140"/>
      <c r="C51" s="140"/>
      <c r="D51" s="151"/>
      <c r="K51" s="140"/>
      <c r="L51" s="140"/>
    </row>
    <row r="52" spans="2:12" s="145" customFormat="1" ht="30" customHeight="1" x14ac:dyDescent="0.3">
      <c r="B52" s="140"/>
      <c r="C52" s="140"/>
      <c r="D52" s="151"/>
      <c r="K52" s="140"/>
      <c r="L52" s="140"/>
    </row>
    <row r="53" spans="2:12" s="145" customFormat="1" ht="30" customHeight="1" x14ac:dyDescent="0.3">
      <c r="B53" s="140"/>
      <c r="C53" s="140"/>
      <c r="D53" s="151"/>
      <c r="K53" s="140"/>
      <c r="L53" s="140"/>
    </row>
    <row r="54" spans="2:12" s="145" customFormat="1" ht="30" customHeight="1" x14ac:dyDescent="0.3">
      <c r="B54" s="140"/>
      <c r="C54" s="140"/>
      <c r="D54" s="151"/>
      <c r="K54" s="140"/>
      <c r="L54" s="140"/>
    </row>
    <row r="55" spans="2:12" s="145" customFormat="1" ht="30" customHeight="1" x14ac:dyDescent="0.3">
      <c r="B55" s="140"/>
      <c r="C55" s="140"/>
      <c r="D55" s="151"/>
      <c r="K55" s="140"/>
      <c r="L55" s="140"/>
    </row>
    <row r="56" spans="2:12" s="145" customFormat="1" ht="30" customHeight="1" x14ac:dyDescent="0.3">
      <c r="B56" s="140"/>
      <c r="C56" s="140"/>
      <c r="D56" s="151"/>
      <c r="K56" s="140"/>
      <c r="L56" s="140"/>
    </row>
    <row r="57" spans="2:12" s="145" customFormat="1" ht="30" customHeight="1" x14ac:dyDescent="0.3">
      <c r="B57" s="140"/>
      <c r="C57" s="140"/>
      <c r="D57" s="151"/>
      <c r="K57" s="140"/>
      <c r="L57" s="140"/>
    </row>
    <row r="58" spans="2:12" s="145" customFormat="1" ht="30" customHeight="1" x14ac:dyDescent="0.3">
      <c r="B58" s="140"/>
      <c r="C58" s="140"/>
      <c r="D58" s="151"/>
      <c r="K58" s="140"/>
      <c r="L58" s="140"/>
    </row>
    <row r="59" spans="2:12" s="145" customFormat="1" ht="30" customHeight="1" x14ac:dyDescent="0.3">
      <c r="B59" s="140"/>
      <c r="C59" s="140"/>
      <c r="D59" s="151"/>
      <c r="K59" s="140"/>
      <c r="L59" s="140"/>
    </row>
    <row r="60" spans="2:12" s="145" customFormat="1" ht="30" customHeight="1" x14ac:dyDescent="0.3">
      <c r="B60" s="140"/>
      <c r="C60" s="140"/>
      <c r="D60" s="151"/>
      <c r="K60" s="140"/>
      <c r="L60" s="140"/>
    </row>
    <row r="61" spans="2:12" s="145" customFormat="1" ht="30" customHeight="1" x14ac:dyDescent="0.3">
      <c r="B61" s="140"/>
      <c r="C61" s="140"/>
      <c r="D61" s="151"/>
      <c r="K61" s="140"/>
      <c r="L61" s="140"/>
    </row>
    <row r="62" spans="2:12" s="145" customFormat="1" ht="30" customHeight="1" x14ac:dyDescent="0.3">
      <c r="B62" s="140"/>
      <c r="C62" s="140"/>
      <c r="D62" s="151"/>
      <c r="K62" s="140"/>
      <c r="L62" s="140"/>
    </row>
    <row r="63" spans="2:12" s="145" customFormat="1" ht="30" customHeight="1" x14ac:dyDescent="0.3">
      <c r="B63" s="140"/>
      <c r="C63" s="140"/>
      <c r="D63" s="151"/>
      <c r="K63" s="140"/>
      <c r="L63" s="140"/>
    </row>
    <row r="64" spans="2:12" s="145" customFormat="1" ht="30" customHeight="1" x14ac:dyDescent="0.3">
      <c r="B64" s="140"/>
      <c r="C64" s="140"/>
      <c r="D64" s="151"/>
      <c r="K64" s="140"/>
      <c r="L64" s="140"/>
    </row>
    <row r="65" spans="2:12" s="145" customFormat="1" ht="30" customHeight="1" x14ac:dyDescent="0.3">
      <c r="B65" s="140"/>
      <c r="C65" s="140"/>
      <c r="D65" s="151"/>
      <c r="K65" s="140"/>
      <c r="L65" s="140"/>
    </row>
    <row r="66" spans="2:12" s="145" customFormat="1" ht="30" customHeight="1" x14ac:dyDescent="0.3">
      <c r="B66" s="140"/>
      <c r="C66" s="140"/>
      <c r="D66" s="151"/>
      <c r="K66" s="140"/>
      <c r="L66" s="140"/>
    </row>
    <row r="67" spans="2:12" s="145" customFormat="1" ht="30" customHeight="1" x14ac:dyDescent="0.3">
      <c r="B67" s="140"/>
      <c r="C67" s="140"/>
      <c r="D67" s="151"/>
      <c r="K67" s="140"/>
      <c r="L67" s="140"/>
    </row>
    <row r="68" spans="2:12" s="145" customFormat="1" ht="30" customHeight="1" x14ac:dyDescent="0.3">
      <c r="B68" s="140"/>
      <c r="C68" s="140"/>
      <c r="D68" s="151"/>
      <c r="K68" s="140"/>
      <c r="L68" s="140"/>
    </row>
    <row r="69" spans="2:12" s="145" customFormat="1" ht="30" customHeight="1" x14ac:dyDescent="0.3">
      <c r="B69" s="140"/>
      <c r="C69" s="140"/>
      <c r="D69" s="151"/>
      <c r="K69" s="140"/>
      <c r="L69" s="140"/>
    </row>
    <row r="70" spans="2:12" s="145" customFormat="1" ht="30" customHeight="1" x14ac:dyDescent="0.3">
      <c r="B70" s="140"/>
      <c r="C70" s="140"/>
      <c r="D70" s="151"/>
      <c r="K70" s="140"/>
      <c r="L70" s="140"/>
    </row>
    <row r="71" spans="2:12" s="145" customFormat="1" ht="30" customHeight="1" x14ac:dyDescent="0.3">
      <c r="B71" s="140"/>
      <c r="C71" s="140"/>
      <c r="D71" s="151"/>
      <c r="K71" s="140"/>
      <c r="L71" s="140"/>
    </row>
    <row r="72" spans="2:12" s="145" customFormat="1" ht="30" customHeight="1" x14ac:dyDescent="0.3">
      <c r="B72" s="140"/>
      <c r="C72" s="140"/>
      <c r="D72" s="151"/>
      <c r="K72" s="140"/>
      <c r="L72" s="140"/>
    </row>
    <row r="73" spans="2:12" s="145" customFormat="1" ht="30" customHeight="1" x14ac:dyDescent="0.3">
      <c r="B73" s="140"/>
      <c r="C73" s="140"/>
      <c r="D73" s="151"/>
      <c r="K73" s="140"/>
      <c r="L73" s="140"/>
    </row>
    <row r="74" spans="2:12" s="145" customFormat="1" ht="30" customHeight="1" x14ac:dyDescent="0.3">
      <c r="B74" s="140"/>
      <c r="C74" s="140"/>
      <c r="D74" s="151"/>
      <c r="K74" s="140"/>
      <c r="L74" s="140"/>
    </row>
    <row r="75" spans="2:12" s="145" customFormat="1" ht="30" customHeight="1" x14ac:dyDescent="0.3">
      <c r="B75" s="140"/>
      <c r="C75" s="140"/>
      <c r="D75" s="151"/>
      <c r="K75" s="140"/>
      <c r="L75" s="140"/>
    </row>
    <row r="76" spans="2:12" s="145" customFormat="1" ht="30" customHeight="1" x14ac:dyDescent="0.3">
      <c r="B76" s="140"/>
      <c r="C76" s="140"/>
      <c r="D76" s="151"/>
      <c r="K76" s="140"/>
      <c r="L76" s="140"/>
    </row>
    <row r="77" spans="2:12" s="145" customFormat="1" ht="30" customHeight="1" x14ac:dyDescent="0.3">
      <c r="B77" s="140"/>
      <c r="C77" s="140"/>
      <c r="D77" s="151"/>
      <c r="K77" s="140"/>
      <c r="L77" s="140"/>
    </row>
    <row r="78" spans="2:12" s="145" customFormat="1" ht="30" customHeight="1" x14ac:dyDescent="0.3">
      <c r="B78" s="140"/>
      <c r="C78" s="140"/>
      <c r="D78" s="151"/>
      <c r="K78" s="140"/>
      <c r="L78" s="140"/>
    </row>
    <row r="79" spans="2:12" s="145" customFormat="1" ht="30" customHeight="1" x14ac:dyDescent="0.3">
      <c r="B79" s="140"/>
      <c r="C79" s="140"/>
      <c r="D79" s="151"/>
      <c r="K79" s="140"/>
      <c r="L79" s="140"/>
    </row>
    <row r="80" spans="2:12" s="145" customFormat="1" ht="30" customHeight="1" x14ac:dyDescent="0.3">
      <c r="B80" s="140"/>
      <c r="C80" s="140"/>
      <c r="D80" s="151"/>
      <c r="K80" s="140"/>
      <c r="L80" s="140"/>
    </row>
    <row r="81" spans="2:12" s="145" customFormat="1" ht="30" customHeight="1" x14ac:dyDescent="0.3">
      <c r="B81" s="140"/>
      <c r="C81" s="140"/>
      <c r="D81" s="151"/>
      <c r="K81" s="140"/>
      <c r="L81" s="140"/>
    </row>
    <row r="82" spans="2:12" s="145" customFormat="1" ht="30" customHeight="1" x14ac:dyDescent="0.3">
      <c r="B82" s="140"/>
      <c r="C82" s="140"/>
      <c r="D82" s="151"/>
      <c r="K82" s="140"/>
      <c r="L82" s="140"/>
    </row>
    <row r="83" spans="2:12" s="145" customFormat="1" ht="30" customHeight="1" x14ac:dyDescent="0.3">
      <c r="B83" s="140"/>
      <c r="C83" s="140"/>
      <c r="D83" s="151"/>
      <c r="K83" s="140"/>
      <c r="L83" s="140"/>
    </row>
    <row r="84" spans="2:12" s="145" customFormat="1" ht="30" customHeight="1" x14ac:dyDescent="0.3">
      <c r="B84" s="140"/>
      <c r="C84" s="140"/>
      <c r="D84" s="151"/>
      <c r="K84" s="140"/>
      <c r="L84" s="140"/>
    </row>
    <row r="85" spans="2:12" s="145" customFormat="1" ht="30" customHeight="1" x14ac:dyDescent="0.3">
      <c r="B85" s="140"/>
      <c r="C85" s="140"/>
      <c r="D85" s="151"/>
      <c r="K85" s="140"/>
      <c r="L85" s="140"/>
    </row>
    <row r="86" spans="2:12" s="145" customFormat="1" ht="30" customHeight="1" x14ac:dyDescent="0.3">
      <c r="B86" s="140"/>
      <c r="C86" s="140"/>
      <c r="D86" s="151"/>
      <c r="K86" s="140"/>
      <c r="L86" s="140"/>
    </row>
    <row r="87" spans="2:12" s="145" customFormat="1" ht="30" customHeight="1" x14ac:dyDescent="0.3">
      <c r="B87" s="140"/>
      <c r="C87" s="140"/>
      <c r="D87" s="151"/>
      <c r="K87" s="140"/>
      <c r="L87" s="140"/>
    </row>
    <row r="88" spans="2:12" s="145" customFormat="1" ht="30" customHeight="1" x14ac:dyDescent="0.3">
      <c r="B88" s="140"/>
      <c r="C88" s="140"/>
      <c r="D88" s="151"/>
      <c r="K88" s="140"/>
      <c r="L88" s="140"/>
    </row>
    <row r="89" spans="2:12" s="145" customFormat="1" ht="30" customHeight="1" x14ac:dyDescent="0.3">
      <c r="B89" s="140"/>
      <c r="C89" s="140"/>
      <c r="D89" s="151"/>
      <c r="K89" s="140"/>
      <c r="L89" s="140"/>
    </row>
    <row r="90" spans="2:12" s="145" customFormat="1" ht="30" customHeight="1" x14ac:dyDescent="0.3">
      <c r="B90" s="140"/>
      <c r="C90" s="140"/>
      <c r="D90" s="151"/>
      <c r="K90" s="140"/>
      <c r="L90" s="140"/>
    </row>
    <row r="91" spans="2:12" s="145" customFormat="1" ht="30" customHeight="1" x14ac:dyDescent="0.3">
      <c r="B91" s="140"/>
      <c r="C91" s="140"/>
      <c r="D91" s="151"/>
      <c r="K91" s="140"/>
      <c r="L91" s="140"/>
    </row>
    <row r="92" spans="2:12" s="145" customFormat="1" ht="30" customHeight="1" x14ac:dyDescent="0.3">
      <c r="B92" s="140"/>
      <c r="C92" s="140"/>
      <c r="D92" s="151"/>
      <c r="K92" s="140"/>
      <c r="L92" s="140"/>
    </row>
    <row r="93" spans="2:12" s="145" customFormat="1" ht="30" customHeight="1" x14ac:dyDescent="0.3">
      <c r="B93" s="140"/>
      <c r="C93" s="140"/>
      <c r="D93" s="151"/>
      <c r="K93" s="140"/>
      <c r="L93" s="140"/>
    </row>
    <row r="94" spans="2:12" s="145" customFormat="1" ht="30" customHeight="1" x14ac:dyDescent="0.3">
      <c r="B94" s="140"/>
      <c r="C94" s="140"/>
      <c r="D94" s="151"/>
      <c r="K94" s="140"/>
      <c r="L94" s="140"/>
    </row>
    <row r="95" spans="2:12" s="145" customFormat="1" ht="30" customHeight="1" x14ac:dyDescent="0.3">
      <c r="B95" s="140"/>
      <c r="C95" s="140"/>
      <c r="D95" s="151"/>
      <c r="K95" s="140"/>
      <c r="L95" s="140"/>
    </row>
    <row r="96" spans="2:12" s="145" customFormat="1" ht="30" customHeight="1" x14ac:dyDescent="0.3">
      <c r="B96" s="140"/>
      <c r="C96" s="140"/>
      <c r="D96" s="151"/>
      <c r="K96" s="140"/>
      <c r="L96" s="140"/>
    </row>
    <row r="97" spans="2:12" s="145" customFormat="1" ht="30" customHeight="1" x14ac:dyDescent="0.3">
      <c r="B97" s="140"/>
      <c r="C97" s="140"/>
      <c r="D97" s="151"/>
      <c r="K97" s="140"/>
      <c r="L97" s="140"/>
    </row>
    <row r="98" spans="2:12" s="145" customFormat="1" ht="30" customHeight="1" x14ac:dyDescent="0.3">
      <c r="B98" s="140"/>
      <c r="C98" s="140"/>
      <c r="D98" s="151"/>
      <c r="K98" s="140"/>
      <c r="L98" s="140"/>
    </row>
    <row r="99" spans="2:12" s="145" customFormat="1" ht="30" customHeight="1" x14ac:dyDescent="0.3">
      <c r="B99" s="140"/>
      <c r="C99" s="140"/>
      <c r="D99" s="151"/>
      <c r="K99" s="140"/>
      <c r="L99" s="140"/>
    </row>
    <row r="100" spans="2:12" s="145" customFormat="1" ht="30" customHeight="1" x14ac:dyDescent="0.3">
      <c r="B100" s="140"/>
      <c r="C100" s="140"/>
      <c r="D100" s="151"/>
      <c r="K100" s="140"/>
      <c r="L100" s="140"/>
    </row>
    <row r="101" spans="2:12" s="145" customFormat="1" ht="30" customHeight="1" x14ac:dyDescent="0.3">
      <c r="B101" s="140"/>
      <c r="C101" s="140"/>
      <c r="D101" s="151"/>
      <c r="K101" s="140"/>
      <c r="L101" s="140"/>
    </row>
    <row r="102" spans="2:12" s="145" customFormat="1" ht="30" customHeight="1" x14ac:dyDescent="0.3">
      <c r="B102" s="140"/>
      <c r="C102" s="140"/>
      <c r="D102" s="151"/>
      <c r="K102" s="140"/>
      <c r="L102" s="140"/>
    </row>
    <row r="103" spans="2:12" s="145" customFormat="1" ht="30" customHeight="1" x14ac:dyDescent="0.3">
      <c r="B103" s="140"/>
      <c r="C103" s="140"/>
      <c r="D103" s="151"/>
      <c r="K103" s="140"/>
      <c r="L103" s="140"/>
    </row>
    <row r="104" spans="2:12" s="145" customFormat="1" ht="30" customHeight="1" x14ac:dyDescent="0.3">
      <c r="B104" s="140"/>
      <c r="C104" s="140"/>
      <c r="D104" s="151"/>
      <c r="K104" s="140"/>
      <c r="L104" s="140"/>
    </row>
    <row r="105" spans="2:12" s="145" customFormat="1" ht="30" customHeight="1" x14ac:dyDescent="0.3">
      <c r="B105" s="140"/>
      <c r="C105" s="140"/>
      <c r="D105" s="151"/>
      <c r="K105" s="140"/>
      <c r="L105" s="140"/>
    </row>
    <row r="106" spans="2:12" s="145" customFormat="1" ht="30" customHeight="1" x14ac:dyDescent="0.3">
      <c r="B106" s="140"/>
      <c r="C106" s="140"/>
      <c r="D106" s="151"/>
      <c r="K106" s="140"/>
      <c r="L106" s="140"/>
    </row>
    <row r="107" spans="2:12" s="145" customFormat="1" ht="30" customHeight="1" x14ac:dyDescent="0.3">
      <c r="B107" s="140"/>
      <c r="C107" s="140"/>
      <c r="D107" s="151"/>
      <c r="K107" s="140"/>
      <c r="L107" s="140"/>
    </row>
    <row r="108" spans="2:12" s="145" customFormat="1" ht="30" customHeight="1" x14ac:dyDescent="0.3">
      <c r="B108" s="140"/>
      <c r="C108" s="140"/>
      <c r="D108" s="151"/>
      <c r="K108" s="140"/>
      <c r="L108" s="140"/>
    </row>
    <row r="109" spans="2:12" s="145" customFormat="1" ht="30" customHeight="1" x14ac:dyDescent="0.3">
      <c r="B109" s="140"/>
      <c r="C109" s="140"/>
      <c r="D109" s="151"/>
      <c r="K109" s="140"/>
      <c r="L109" s="140"/>
    </row>
    <row r="110" spans="2:12" s="145" customFormat="1" ht="30" customHeight="1" x14ac:dyDescent="0.3">
      <c r="B110" s="140"/>
      <c r="C110" s="140"/>
      <c r="D110" s="151"/>
      <c r="K110" s="140"/>
      <c r="L110" s="140"/>
    </row>
    <row r="111" spans="2:12" s="145" customFormat="1" ht="30" customHeight="1" x14ac:dyDescent="0.3">
      <c r="B111" s="140"/>
      <c r="C111" s="140"/>
      <c r="D111" s="151"/>
      <c r="K111" s="140"/>
      <c r="L111" s="140"/>
    </row>
    <row r="112" spans="2:12" s="145" customFormat="1" ht="30" customHeight="1" x14ac:dyDescent="0.3">
      <c r="B112" s="140"/>
      <c r="C112" s="140"/>
      <c r="D112" s="151"/>
      <c r="K112" s="140"/>
      <c r="L112" s="140"/>
    </row>
    <row r="113" spans="2:12" s="145" customFormat="1" ht="30" customHeight="1" x14ac:dyDescent="0.3">
      <c r="B113" s="140"/>
      <c r="C113" s="140"/>
      <c r="D113" s="151"/>
      <c r="K113" s="140"/>
      <c r="L113" s="140"/>
    </row>
    <row r="114" spans="2:12" s="145" customFormat="1" ht="30" customHeight="1" x14ac:dyDescent="0.3">
      <c r="B114" s="140"/>
      <c r="C114" s="140"/>
      <c r="D114" s="151"/>
      <c r="K114" s="140"/>
      <c r="L114" s="140"/>
    </row>
    <row r="115" spans="2:12" s="145" customFormat="1" ht="30" customHeight="1" x14ac:dyDescent="0.3">
      <c r="B115" s="140"/>
      <c r="C115" s="140"/>
      <c r="D115" s="151"/>
      <c r="K115" s="140"/>
      <c r="L115" s="140"/>
    </row>
    <row r="116" spans="2:12" s="145" customFormat="1" ht="30" customHeight="1" x14ac:dyDescent="0.3">
      <c r="B116" s="140"/>
      <c r="C116" s="140"/>
      <c r="D116" s="151"/>
      <c r="K116" s="140"/>
      <c r="L116" s="140"/>
    </row>
    <row r="117" spans="2:12" s="145" customFormat="1" ht="30" customHeight="1" x14ac:dyDescent="0.3">
      <c r="B117" s="140"/>
      <c r="C117" s="140"/>
      <c r="D117" s="151"/>
      <c r="K117" s="140"/>
      <c r="L117" s="140"/>
    </row>
    <row r="118" spans="2:12" s="145" customFormat="1" ht="30" customHeight="1" x14ac:dyDescent="0.3">
      <c r="B118" s="140"/>
      <c r="C118" s="140"/>
      <c r="D118" s="151"/>
      <c r="K118" s="140"/>
      <c r="L118" s="140"/>
    </row>
    <row r="119" spans="2:12" s="145" customFormat="1" ht="30" customHeight="1" x14ac:dyDescent="0.3">
      <c r="B119" s="140"/>
      <c r="C119" s="140"/>
      <c r="D119" s="151"/>
      <c r="K119" s="140"/>
      <c r="L119" s="140"/>
    </row>
    <row r="120" spans="2:12" s="145" customFormat="1" ht="30" customHeight="1" x14ac:dyDescent="0.3">
      <c r="B120" s="140"/>
      <c r="C120" s="140"/>
      <c r="D120" s="151"/>
      <c r="K120" s="140"/>
      <c r="L120" s="140"/>
    </row>
    <row r="121" spans="2:12" s="145" customFormat="1" ht="30" customHeight="1" x14ac:dyDescent="0.3">
      <c r="B121" s="140"/>
      <c r="C121" s="140"/>
      <c r="D121" s="151"/>
      <c r="K121" s="140"/>
      <c r="L121" s="140"/>
    </row>
    <row r="122" spans="2:12" s="145" customFormat="1" ht="30" customHeight="1" x14ac:dyDescent="0.3">
      <c r="B122" s="140"/>
      <c r="C122" s="140"/>
      <c r="D122" s="151"/>
      <c r="K122" s="140"/>
      <c r="L122" s="140"/>
    </row>
    <row r="123" spans="2:12" s="145" customFormat="1" ht="30" customHeight="1" x14ac:dyDescent="0.3">
      <c r="B123" s="140"/>
      <c r="C123" s="140"/>
      <c r="D123" s="151"/>
      <c r="K123" s="140"/>
      <c r="L123" s="140"/>
    </row>
    <row r="124" spans="2:12" s="145" customFormat="1" ht="30" customHeight="1" x14ac:dyDescent="0.3">
      <c r="B124" s="140"/>
      <c r="C124" s="140"/>
      <c r="D124" s="151"/>
      <c r="K124" s="140"/>
      <c r="L124" s="140"/>
    </row>
    <row r="125" spans="2:12" s="145" customFormat="1" ht="30" customHeight="1" x14ac:dyDescent="0.3">
      <c r="B125" s="140"/>
      <c r="C125" s="140"/>
      <c r="D125" s="151"/>
      <c r="K125" s="140"/>
      <c r="L125" s="140"/>
    </row>
    <row r="126" spans="2:12" s="145" customFormat="1" ht="30" customHeight="1" x14ac:dyDescent="0.3">
      <c r="B126" s="140"/>
      <c r="C126" s="140"/>
      <c r="D126" s="151"/>
      <c r="K126" s="140"/>
      <c r="L126" s="140"/>
    </row>
    <row r="127" spans="2:12" s="145" customFormat="1" ht="30" customHeight="1" x14ac:dyDescent="0.3">
      <c r="B127" s="140"/>
      <c r="C127" s="140"/>
      <c r="D127" s="151"/>
      <c r="K127" s="140"/>
      <c r="L127" s="140"/>
    </row>
    <row r="128" spans="2:12" s="145" customFormat="1" ht="30" customHeight="1" x14ac:dyDescent="0.3">
      <c r="B128" s="140"/>
      <c r="C128" s="140"/>
      <c r="D128" s="151"/>
      <c r="K128" s="140"/>
      <c r="L128" s="140"/>
    </row>
    <row r="129" spans="2:12" s="145" customFormat="1" ht="26.7" customHeight="1" x14ac:dyDescent="0.3">
      <c r="B129" s="140"/>
      <c r="C129" s="140"/>
      <c r="D129" s="151"/>
      <c r="K129" s="140"/>
      <c r="L129" s="140"/>
    </row>
    <row r="130" spans="2:12" s="145" customFormat="1" ht="26.7" customHeight="1" x14ac:dyDescent="0.3">
      <c r="B130" s="140"/>
      <c r="C130" s="140"/>
      <c r="D130" s="151"/>
      <c r="K130" s="140"/>
      <c r="L130" s="140"/>
    </row>
    <row r="131" spans="2:12" s="145" customFormat="1" ht="26.7" customHeight="1" x14ac:dyDescent="0.3">
      <c r="B131" s="140"/>
      <c r="C131" s="140"/>
      <c r="D131" s="151"/>
      <c r="K131" s="140"/>
      <c r="L131" s="140"/>
    </row>
    <row r="132" spans="2:12" s="145" customFormat="1" ht="18" customHeight="1" x14ac:dyDescent="0.3">
      <c r="B132" s="140"/>
      <c r="C132" s="140"/>
      <c r="D132" s="151"/>
      <c r="K132" s="140"/>
      <c r="L132" s="140"/>
    </row>
    <row r="133" spans="2:12" s="145" customFormat="1" ht="18" customHeight="1" x14ac:dyDescent="0.3">
      <c r="B133" s="140"/>
      <c r="C133" s="140"/>
      <c r="D133" s="151"/>
      <c r="K133" s="140"/>
      <c r="L133" s="140"/>
    </row>
    <row r="134" spans="2:12" s="145" customFormat="1" ht="18" customHeight="1" x14ac:dyDescent="0.3">
      <c r="B134" s="140"/>
      <c r="C134" s="140"/>
      <c r="D134" s="151"/>
      <c r="K134" s="140"/>
      <c r="L134" s="140"/>
    </row>
    <row r="135" spans="2:12" s="145" customFormat="1" ht="18" customHeight="1" x14ac:dyDescent="0.3">
      <c r="B135" s="140"/>
      <c r="C135" s="140"/>
      <c r="D135" s="151"/>
      <c r="K135" s="140"/>
      <c r="L135" s="140"/>
    </row>
    <row r="136" spans="2:12" s="145" customFormat="1" ht="18" customHeight="1" x14ac:dyDescent="0.3">
      <c r="B136" s="140"/>
      <c r="C136" s="140"/>
      <c r="D136" s="151"/>
      <c r="K136" s="140"/>
      <c r="L136" s="140"/>
    </row>
    <row r="137" spans="2:12" s="145" customFormat="1" ht="18" customHeight="1" x14ac:dyDescent="0.3">
      <c r="B137" s="140"/>
      <c r="C137" s="140"/>
      <c r="D137" s="151"/>
      <c r="K137" s="140"/>
      <c r="L137" s="140"/>
    </row>
  </sheetData>
  <autoFilter ref="A5:C41" xr:uid="{00000000-0009-0000-0000-000004000000}"/>
  <mergeCells count="5">
    <mergeCell ref="D4:D5"/>
    <mergeCell ref="E4:E5"/>
    <mergeCell ref="F4:G4"/>
    <mergeCell ref="H4:J4"/>
    <mergeCell ref="K4:L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CD8E-0E31-452E-A0D7-6F439C2A705C}">
  <sheetPr>
    <tabColor rgb="FFFEF4E5"/>
  </sheetPr>
  <dimension ref="A1:L190"/>
  <sheetViews>
    <sheetView workbookViewId="0">
      <pane xSplit="3" ySplit="4" topLeftCell="D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5.33203125" style="136" customWidth="1"/>
    <col min="3" max="3" width="23.21875" style="138" customWidth="1"/>
    <col min="4" max="5" width="26.88671875" style="138" customWidth="1"/>
    <col min="6" max="16384" width="8.5546875" style="138"/>
  </cols>
  <sheetData>
    <row r="1" spans="1:5" s="68" customFormat="1" ht="18" customHeight="1" x14ac:dyDescent="0.3">
      <c r="A1" s="382" t="s">
        <v>463</v>
      </c>
      <c r="B1" s="382" t="s">
        <v>182</v>
      </c>
      <c r="C1" s="382"/>
    </row>
    <row r="2" spans="1:5" ht="18" customHeight="1" x14ac:dyDescent="0.3">
      <c r="A2" s="136"/>
      <c r="B2" s="131" t="s">
        <v>183</v>
      </c>
      <c r="C2" s="136"/>
    </row>
    <row r="3" spans="1:5" ht="18" customHeight="1" x14ac:dyDescent="0.3">
      <c r="C3" s="136"/>
      <c r="D3" s="136"/>
    </row>
    <row r="4" spans="1:5" s="145" customFormat="1" ht="30" customHeight="1" thickBot="1" x14ac:dyDescent="0.35">
      <c r="A4" s="163"/>
      <c r="B4" s="163"/>
      <c r="C4" s="163"/>
      <c r="D4" s="193" t="s">
        <v>184</v>
      </c>
      <c r="E4" s="143" t="s">
        <v>185</v>
      </c>
    </row>
    <row r="5" spans="1:5" s="145" customFormat="1" ht="30" customHeight="1" x14ac:dyDescent="0.3">
      <c r="A5" s="107">
        <v>40908</v>
      </c>
      <c r="B5" s="182" t="s">
        <v>96</v>
      </c>
      <c r="C5" s="194" t="s">
        <v>186</v>
      </c>
      <c r="D5" s="147">
        <v>46</v>
      </c>
      <c r="E5" s="147">
        <v>3</v>
      </c>
    </row>
    <row r="6" spans="1:5" s="145" customFormat="1" ht="30" customHeight="1" x14ac:dyDescent="0.3">
      <c r="A6" s="107">
        <v>40908</v>
      </c>
      <c r="B6" s="182" t="s">
        <v>97</v>
      </c>
      <c r="C6" s="194" t="s">
        <v>186</v>
      </c>
      <c r="D6" s="147">
        <v>90</v>
      </c>
      <c r="E6" s="147">
        <v>2</v>
      </c>
    </row>
    <row r="7" spans="1:5" s="145" customFormat="1" ht="30" customHeight="1" x14ac:dyDescent="0.3">
      <c r="A7" s="107">
        <v>40908</v>
      </c>
      <c r="B7" s="182" t="s">
        <v>103</v>
      </c>
      <c r="C7" s="194" t="s">
        <v>186</v>
      </c>
      <c r="D7" s="147">
        <v>35</v>
      </c>
      <c r="E7" s="147">
        <v>2</v>
      </c>
    </row>
    <row r="8" spans="1:5" s="192" customFormat="1" ht="30" customHeight="1" x14ac:dyDescent="0.3">
      <c r="A8" s="149">
        <v>40908</v>
      </c>
      <c r="B8" s="184" t="s">
        <v>104</v>
      </c>
      <c r="C8" s="195" t="s">
        <v>187</v>
      </c>
      <c r="D8" s="191">
        <v>171</v>
      </c>
      <c r="E8" s="191">
        <v>7</v>
      </c>
    </row>
    <row r="9" spans="1:5" s="192" customFormat="1" ht="30" customHeight="1" x14ac:dyDescent="0.3">
      <c r="A9" s="107">
        <v>40908</v>
      </c>
      <c r="B9" s="182" t="s">
        <v>96</v>
      </c>
      <c r="C9" s="194" t="s">
        <v>188</v>
      </c>
      <c r="D9" s="158">
        <v>18</v>
      </c>
      <c r="E9" s="158">
        <v>1.2</v>
      </c>
    </row>
    <row r="10" spans="1:5" s="192" customFormat="1" ht="30" customHeight="1" x14ac:dyDescent="0.3">
      <c r="A10" s="107">
        <v>40908</v>
      </c>
      <c r="B10" s="182" t="s">
        <v>97</v>
      </c>
      <c r="C10" s="194" t="s">
        <v>188</v>
      </c>
      <c r="D10" s="158">
        <v>35.299999999999997</v>
      </c>
      <c r="E10" s="158">
        <v>0.8</v>
      </c>
    </row>
    <row r="11" spans="1:5" s="192" customFormat="1" ht="30" customHeight="1" x14ac:dyDescent="0.3">
      <c r="A11" s="107">
        <v>40908</v>
      </c>
      <c r="B11" s="182" t="s">
        <v>103</v>
      </c>
      <c r="C11" s="194" t="s">
        <v>188</v>
      </c>
      <c r="D11" s="158">
        <v>13.7</v>
      </c>
      <c r="E11" s="158">
        <v>0.8</v>
      </c>
    </row>
    <row r="12" spans="1:5" s="192" customFormat="1" ht="30" customHeight="1" x14ac:dyDescent="0.3">
      <c r="A12" s="149">
        <v>40908</v>
      </c>
      <c r="B12" s="184" t="s">
        <v>104</v>
      </c>
      <c r="C12" s="195" t="s">
        <v>189</v>
      </c>
      <c r="D12" s="154">
        <v>67.099999999999994</v>
      </c>
      <c r="E12" s="186">
        <v>2.7</v>
      </c>
    </row>
    <row r="13" spans="1:5" s="145" customFormat="1" ht="30" customHeight="1" x14ac:dyDescent="0.3">
      <c r="A13" s="107">
        <v>41274</v>
      </c>
      <c r="B13" s="182" t="s">
        <v>96</v>
      </c>
      <c r="C13" s="194" t="s">
        <v>186</v>
      </c>
      <c r="D13" s="147">
        <v>44</v>
      </c>
      <c r="E13" s="147">
        <v>3</v>
      </c>
    </row>
    <row r="14" spans="1:5" s="145" customFormat="1" ht="30" customHeight="1" x14ac:dyDescent="0.3">
      <c r="A14" s="107">
        <v>41274</v>
      </c>
      <c r="B14" s="182" t="s">
        <v>97</v>
      </c>
      <c r="C14" s="194" t="s">
        <v>186</v>
      </c>
      <c r="D14" s="147">
        <v>96</v>
      </c>
      <c r="E14" s="147">
        <v>7</v>
      </c>
    </row>
    <row r="15" spans="1:5" s="145" customFormat="1" ht="30" customHeight="1" x14ac:dyDescent="0.3">
      <c r="A15" s="107">
        <v>41274</v>
      </c>
      <c r="B15" s="182" t="s">
        <v>103</v>
      </c>
      <c r="C15" s="194" t="s">
        <v>186</v>
      </c>
      <c r="D15" s="147">
        <v>37</v>
      </c>
      <c r="E15" s="147">
        <v>3</v>
      </c>
    </row>
    <row r="16" spans="1:5" s="192" customFormat="1" ht="30" customHeight="1" x14ac:dyDescent="0.3">
      <c r="A16" s="149">
        <v>41274</v>
      </c>
      <c r="B16" s="184" t="s">
        <v>104</v>
      </c>
      <c r="C16" s="195" t="s">
        <v>187</v>
      </c>
      <c r="D16" s="191">
        <v>177</v>
      </c>
      <c r="E16" s="191">
        <v>13</v>
      </c>
    </row>
    <row r="17" spans="1:5" s="192" customFormat="1" ht="30" customHeight="1" x14ac:dyDescent="0.3">
      <c r="A17" s="107">
        <v>41274</v>
      </c>
      <c r="B17" s="182" t="s">
        <v>96</v>
      </c>
      <c r="C17" s="194" t="s">
        <v>188</v>
      </c>
      <c r="D17" s="158">
        <v>18.5</v>
      </c>
      <c r="E17" s="158">
        <v>1.2</v>
      </c>
    </row>
    <row r="18" spans="1:5" s="192" customFormat="1" ht="30" customHeight="1" x14ac:dyDescent="0.3">
      <c r="A18" s="107">
        <v>41274</v>
      </c>
      <c r="B18" s="182" t="s">
        <v>97</v>
      </c>
      <c r="C18" s="194" t="s">
        <v>188</v>
      </c>
      <c r="D18" s="158">
        <v>39.799999999999997</v>
      </c>
      <c r="E18" s="158">
        <v>2.9</v>
      </c>
    </row>
    <row r="19" spans="1:5" s="192" customFormat="1" ht="30" customHeight="1" x14ac:dyDescent="0.3">
      <c r="A19" s="107">
        <v>41274</v>
      </c>
      <c r="B19" s="182" t="s">
        <v>103</v>
      </c>
      <c r="C19" s="194" t="s">
        <v>188</v>
      </c>
      <c r="D19" s="158">
        <v>15.4</v>
      </c>
      <c r="E19" s="158">
        <v>1.2</v>
      </c>
    </row>
    <row r="20" spans="1:5" s="192" customFormat="1" ht="30" customHeight="1" x14ac:dyDescent="0.3">
      <c r="A20" s="149">
        <v>41274</v>
      </c>
      <c r="B20" s="184" t="s">
        <v>104</v>
      </c>
      <c r="C20" s="195" t="s">
        <v>189</v>
      </c>
      <c r="D20" s="154">
        <v>73.400000000000006</v>
      </c>
      <c r="E20" s="186">
        <v>5.4</v>
      </c>
    </row>
    <row r="21" spans="1:5" s="145" customFormat="1" ht="30" customHeight="1" x14ac:dyDescent="0.3">
      <c r="A21" s="107">
        <v>41639</v>
      </c>
      <c r="B21" s="182" t="s">
        <v>96</v>
      </c>
      <c r="C21" s="194" t="s">
        <v>186</v>
      </c>
      <c r="D21" s="147">
        <v>45</v>
      </c>
      <c r="E21" s="147">
        <v>4</v>
      </c>
    </row>
    <row r="22" spans="1:5" s="145" customFormat="1" ht="30" customHeight="1" x14ac:dyDescent="0.3">
      <c r="A22" s="107">
        <v>41639</v>
      </c>
      <c r="B22" s="182" t="s">
        <v>97</v>
      </c>
      <c r="C22" s="194" t="s">
        <v>186</v>
      </c>
      <c r="D22" s="147">
        <v>101</v>
      </c>
      <c r="E22" s="147">
        <v>11</v>
      </c>
    </row>
    <row r="23" spans="1:5" s="145" customFormat="1" ht="30" customHeight="1" x14ac:dyDescent="0.3">
      <c r="A23" s="107">
        <v>41639</v>
      </c>
      <c r="B23" s="182" t="s">
        <v>103</v>
      </c>
      <c r="C23" s="194" t="s">
        <v>186</v>
      </c>
      <c r="D23" s="147">
        <v>35</v>
      </c>
      <c r="E23" s="147">
        <v>5</v>
      </c>
    </row>
    <row r="24" spans="1:5" s="192" customFormat="1" ht="30" customHeight="1" x14ac:dyDescent="0.3">
      <c r="A24" s="149">
        <v>41639</v>
      </c>
      <c r="B24" s="184" t="s">
        <v>104</v>
      </c>
      <c r="C24" s="195" t="s">
        <v>187</v>
      </c>
      <c r="D24" s="191">
        <v>181</v>
      </c>
      <c r="E24" s="191">
        <v>20</v>
      </c>
    </row>
    <row r="25" spans="1:5" s="145" customFormat="1" ht="30" customHeight="1" x14ac:dyDescent="0.3">
      <c r="A25" s="107">
        <v>41639</v>
      </c>
      <c r="B25" s="182" t="s">
        <v>96</v>
      </c>
      <c r="C25" s="194" t="s">
        <v>188</v>
      </c>
      <c r="D25" s="158">
        <v>19</v>
      </c>
      <c r="E25" s="158">
        <v>1.7</v>
      </c>
    </row>
    <row r="26" spans="1:5" s="145" customFormat="1" ht="30" customHeight="1" x14ac:dyDescent="0.3">
      <c r="A26" s="107">
        <v>41639</v>
      </c>
      <c r="B26" s="182" t="s">
        <v>97</v>
      </c>
      <c r="C26" s="194" t="s">
        <v>188</v>
      </c>
      <c r="D26" s="158">
        <v>42.6</v>
      </c>
      <c r="E26" s="158">
        <v>4.5999999999999996</v>
      </c>
    </row>
    <row r="27" spans="1:5" s="145" customFormat="1" ht="30" customHeight="1" x14ac:dyDescent="0.3">
      <c r="A27" s="107">
        <v>41639</v>
      </c>
      <c r="B27" s="182" t="s">
        <v>103</v>
      </c>
      <c r="C27" s="194" t="s">
        <v>188</v>
      </c>
      <c r="D27" s="158">
        <v>14.8</v>
      </c>
      <c r="E27" s="158">
        <v>2.1</v>
      </c>
    </row>
    <row r="28" spans="1:5" s="192" customFormat="1" ht="30" customHeight="1" x14ac:dyDescent="0.3">
      <c r="A28" s="149">
        <v>41639</v>
      </c>
      <c r="B28" s="184" t="s">
        <v>104</v>
      </c>
      <c r="C28" s="195" t="s">
        <v>189</v>
      </c>
      <c r="D28" s="154">
        <v>76.400000000000006</v>
      </c>
      <c r="E28" s="186">
        <v>8.4</v>
      </c>
    </row>
    <row r="29" spans="1:5" s="145" customFormat="1" ht="30" customHeight="1" x14ac:dyDescent="0.3">
      <c r="A29" s="107">
        <v>42004</v>
      </c>
      <c r="B29" s="182" t="s">
        <v>96</v>
      </c>
      <c r="C29" s="194" t="s">
        <v>186</v>
      </c>
      <c r="D29" s="147">
        <v>43</v>
      </c>
      <c r="E29" s="147">
        <v>6</v>
      </c>
    </row>
    <row r="30" spans="1:5" s="145" customFormat="1" ht="30" customHeight="1" x14ac:dyDescent="0.3">
      <c r="A30" s="107">
        <v>42004</v>
      </c>
      <c r="B30" s="182" t="s">
        <v>97</v>
      </c>
      <c r="C30" s="194" t="s">
        <v>186</v>
      </c>
      <c r="D30" s="147">
        <v>102</v>
      </c>
      <c r="E30" s="147">
        <v>12</v>
      </c>
    </row>
    <row r="31" spans="1:5" s="145" customFormat="1" ht="30" customHeight="1" x14ac:dyDescent="0.3">
      <c r="A31" s="107">
        <v>42004</v>
      </c>
      <c r="B31" s="182" t="s">
        <v>103</v>
      </c>
      <c r="C31" s="194" t="s">
        <v>186</v>
      </c>
      <c r="D31" s="147">
        <v>39</v>
      </c>
      <c r="E31" s="147">
        <v>5</v>
      </c>
    </row>
    <row r="32" spans="1:5" s="192" customFormat="1" ht="30" customHeight="1" x14ac:dyDescent="0.3">
      <c r="A32" s="149">
        <v>42004</v>
      </c>
      <c r="B32" s="184" t="s">
        <v>104</v>
      </c>
      <c r="C32" s="195" t="s">
        <v>187</v>
      </c>
      <c r="D32" s="191">
        <v>184</v>
      </c>
      <c r="E32" s="191">
        <v>23</v>
      </c>
    </row>
    <row r="33" spans="1:5" s="145" customFormat="1" ht="30" customHeight="1" x14ac:dyDescent="0.3">
      <c r="A33" s="107">
        <v>42004</v>
      </c>
      <c r="B33" s="182" t="s">
        <v>96</v>
      </c>
      <c r="C33" s="194" t="s">
        <v>188</v>
      </c>
      <c r="D33" s="158">
        <v>19.100000000000001</v>
      </c>
      <c r="E33" s="158">
        <v>2.7</v>
      </c>
    </row>
    <row r="34" spans="1:5" s="145" customFormat="1" ht="30" customHeight="1" x14ac:dyDescent="0.3">
      <c r="A34" s="107">
        <v>42004</v>
      </c>
      <c r="B34" s="182" t="s">
        <v>97</v>
      </c>
      <c r="C34" s="194" t="s">
        <v>188</v>
      </c>
      <c r="D34" s="158">
        <v>45.3</v>
      </c>
      <c r="E34" s="158">
        <v>5.3</v>
      </c>
    </row>
    <row r="35" spans="1:5" s="145" customFormat="1" ht="30" customHeight="1" x14ac:dyDescent="0.3">
      <c r="A35" s="107">
        <v>42004</v>
      </c>
      <c r="B35" s="182" t="s">
        <v>103</v>
      </c>
      <c r="C35" s="194" t="s">
        <v>188</v>
      </c>
      <c r="D35" s="158">
        <v>17.3</v>
      </c>
      <c r="E35" s="158">
        <v>2.2000000000000002</v>
      </c>
    </row>
    <row r="36" spans="1:5" s="192" customFormat="1" ht="30" customHeight="1" x14ac:dyDescent="0.3">
      <c r="A36" s="149">
        <v>42004</v>
      </c>
      <c r="B36" s="184" t="s">
        <v>104</v>
      </c>
      <c r="C36" s="195" t="s">
        <v>189</v>
      </c>
      <c r="D36" s="154">
        <v>81.8</v>
      </c>
      <c r="E36" s="186">
        <v>10.199999999999999</v>
      </c>
    </row>
    <row r="37" spans="1:5" s="145" customFormat="1" ht="30" customHeight="1" x14ac:dyDescent="0.3">
      <c r="A37" s="107">
        <v>42369</v>
      </c>
      <c r="B37" s="182" t="s">
        <v>96</v>
      </c>
      <c r="C37" s="194" t="s">
        <v>186</v>
      </c>
      <c r="D37" s="147">
        <v>46</v>
      </c>
      <c r="E37" s="147">
        <v>11</v>
      </c>
    </row>
    <row r="38" spans="1:5" s="145" customFormat="1" ht="30" customHeight="1" x14ac:dyDescent="0.3">
      <c r="A38" s="107">
        <v>42369</v>
      </c>
      <c r="B38" s="182" t="s">
        <v>97</v>
      </c>
      <c r="C38" s="194" t="s">
        <v>186</v>
      </c>
      <c r="D38" s="147">
        <v>98</v>
      </c>
      <c r="E38" s="147">
        <v>14</v>
      </c>
    </row>
    <row r="39" spans="1:5" s="145" customFormat="1" ht="30" customHeight="1" x14ac:dyDescent="0.3">
      <c r="A39" s="107">
        <v>42369</v>
      </c>
      <c r="B39" s="182" t="s">
        <v>103</v>
      </c>
      <c r="C39" s="194" t="s">
        <v>186</v>
      </c>
      <c r="D39" s="147">
        <v>40</v>
      </c>
      <c r="E39" s="147">
        <v>5</v>
      </c>
    </row>
    <row r="40" spans="1:5" s="192" customFormat="1" ht="30" customHeight="1" x14ac:dyDescent="0.3">
      <c r="A40" s="149">
        <v>42369</v>
      </c>
      <c r="B40" s="184" t="s">
        <v>104</v>
      </c>
      <c r="C40" s="195" t="s">
        <v>187</v>
      </c>
      <c r="D40" s="191">
        <v>184</v>
      </c>
      <c r="E40" s="191">
        <v>30</v>
      </c>
    </row>
    <row r="41" spans="1:5" s="145" customFormat="1" ht="30" customHeight="1" x14ac:dyDescent="0.3">
      <c r="A41" s="107">
        <v>42369</v>
      </c>
      <c r="B41" s="182" t="s">
        <v>96</v>
      </c>
      <c r="C41" s="194" t="s">
        <v>188</v>
      </c>
      <c r="D41" s="158">
        <v>20.2</v>
      </c>
      <c r="E41" s="158">
        <v>4.8</v>
      </c>
    </row>
    <row r="42" spans="1:5" s="145" customFormat="1" ht="30" customHeight="1" x14ac:dyDescent="0.3">
      <c r="A42" s="107">
        <v>42369</v>
      </c>
      <c r="B42" s="182" t="s">
        <v>97</v>
      </c>
      <c r="C42" s="194" t="s">
        <v>188</v>
      </c>
      <c r="D42" s="158">
        <v>43</v>
      </c>
      <c r="E42" s="158">
        <v>6.1</v>
      </c>
    </row>
    <row r="43" spans="1:5" s="145" customFormat="1" ht="30" customHeight="1" x14ac:dyDescent="0.3">
      <c r="A43" s="107">
        <v>42369</v>
      </c>
      <c r="B43" s="182" t="s">
        <v>103</v>
      </c>
      <c r="C43" s="194" t="s">
        <v>188</v>
      </c>
      <c r="D43" s="158">
        <v>17.5</v>
      </c>
      <c r="E43" s="158">
        <v>2.2000000000000002</v>
      </c>
    </row>
    <row r="44" spans="1:5" s="192" customFormat="1" ht="30" customHeight="1" x14ac:dyDescent="0.3">
      <c r="A44" s="149">
        <v>42369</v>
      </c>
      <c r="B44" s="184" t="s">
        <v>104</v>
      </c>
      <c r="C44" s="195" t="s">
        <v>189</v>
      </c>
      <c r="D44" s="154">
        <v>80.7</v>
      </c>
      <c r="E44" s="186">
        <v>13.2</v>
      </c>
    </row>
    <row r="45" spans="1:5" s="145" customFormat="1" ht="30" customHeight="1" x14ac:dyDescent="0.3">
      <c r="A45" s="107">
        <v>42735</v>
      </c>
      <c r="B45" s="182" t="s">
        <v>96</v>
      </c>
      <c r="C45" s="194" t="s">
        <v>186</v>
      </c>
      <c r="D45" s="147">
        <v>44</v>
      </c>
      <c r="E45" s="147">
        <v>16</v>
      </c>
    </row>
    <row r="46" spans="1:5" s="145" customFormat="1" ht="30" customHeight="1" x14ac:dyDescent="0.3">
      <c r="A46" s="107">
        <v>42735</v>
      </c>
      <c r="B46" s="182" t="s">
        <v>97</v>
      </c>
      <c r="C46" s="194" t="s">
        <v>186</v>
      </c>
      <c r="D46" s="147">
        <v>98</v>
      </c>
      <c r="E46" s="147">
        <v>16</v>
      </c>
    </row>
    <row r="47" spans="1:5" s="145" customFormat="1" ht="30" customHeight="1" x14ac:dyDescent="0.3">
      <c r="A47" s="107">
        <v>42735</v>
      </c>
      <c r="B47" s="182" t="s">
        <v>103</v>
      </c>
      <c r="C47" s="194" t="s">
        <v>186</v>
      </c>
      <c r="D47" s="147">
        <v>42</v>
      </c>
      <c r="E47" s="147">
        <v>7</v>
      </c>
    </row>
    <row r="48" spans="1:5" s="192" customFormat="1" ht="30" customHeight="1" x14ac:dyDescent="0.3">
      <c r="A48" s="149">
        <v>42735</v>
      </c>
      <c r="B48" s="184" t="s">
        <v>104</v>
      </c>
      <c r="C48" s="195" t="s">
        <v>187</v>
      </c>
      <c r="D48" s="191">
        <v>184</v>
      </c>
      <c r="E48" s="191">
        <v>39</v>
      </c>
    </row>
    <row r="49" spans="1:5" s="145" customFormat="1" ht="30" customHeight="1" x14ac:dyDescent="0.3">
      <c r="A49" s="107">
        <v>42735</v>
      </c>
      <c r="B49" s="182" t="s">
        <v>96</v>
      </c>
      <c r="C49" s="194" t="s">
        <v>188</v>
      </c>
      <c r="D49" s="158">
        <v>20</v>
      </c>
      <c r="E49" s="158">
        <v>7.2</v>
      </c>
    </row>
    <row r="50" spans="1:5" s="145" customFormat="1" ht="30" customHeight="1" x14ac:dyDescent="0.3">
      <c r="A50" s="107">
        <v>42735</v>
      </c>
      <c r="B50" s="182" t="s">
        <v>97</v>
      </c>
      <c r="C50" s="194" t="s">
        <v>188</v>
      </c>
      <c r="D50" s="158">
        <v>44.5</v>
      </c>
      <c r="E50" s="158">
        <v>7.3</v>
      </c>
    </row>
    <row r="51" spans="1:5" s="145" customFormat="1" ht="30" customHeight="1" x14ac:dyDescent="0.3">
      <c r="A51" s="107">
        <v>42735</v>
      </c>
      <c r="B51" s="182" t="s">
        <v>103</v>
      </c>
      <c r="C51" s="194" t="s">
        <v>188</v>
      </c>
      <c r="D51" s="158">
        <v>19.100000000000001</v>
      </c>
      <c r="E51" s="158">
        <v>3.2</v>
      </c>
    </row>
    <row r="52" spans="1:5" s="192" customFormat="1" ht="30" customHeight="1" x14ac:dyDescent="0.3">
      <c r="A52" s="149">
        <v>42735</v>
      </c>
      <c r="B52" s="184" t="s">
        <v>104</v>
      </c>
      <c r="C52" s="195" t="s">
        <v>189</v>
      </c>
      <c r="D52" s="154">
        <v>83.6</v>
      </c>
      <c r="E52" s="186">
        <v>17.7</v>
      </c>
    </row>
    <row r="53" spans="1:5" s="145" customFormat="1" ht="30" customHeight="1" x14ac:dyDescent="0.3">
      <c r="A53" s="107">
        <v>43100</v>
      </c>
      <c r="B53" s="182" t="s">
        <v>96</v>
      </c>
      <c r="C53" s="194" t="s">
        <v>186</v>
      </c>
      <c r="D53" s="147">
        <v>46</v>
      </c>
      <c r="E53" s="147">
        <v>20</v>
      </c>
    </row>
    <row r="54" spans="1:5" s="145" customFormat="1" ht="30" customHeight="1" x14ac:dyDescent="0.3">
      <c r="A54" s="107">
        <v>43100</v>
      </c>
      <c r="B54" s="182" t="s">
        <v>97</v>
      </c>
      <c r="C54" s="194" t="s">
        <v>186</v>
      </c>
      <c r="D54" s="147">
        <v>105</v>
      </c>
      <c r="E54" s="147">
        <v>15</v>
      </c>
    </row>
    <row r="55" spans="1:5" s="145" customFormat="1" ht="30" customHeight="1" x14ac:dyDescent="0.3">
      <c r="A55" s="107">
        <v>43100</v>
      </c>
      <c r="B55" s="182" t="s">
        <v>103</v>
      </c>
      <c r="C55" s="194" t="s">
        <v>186</v>
      </c>
      <c r="D55" s="147">
        <v>42</v>
      </c>
      <c r="E55" s="147">
        <v>9</v>
      </c>
    </row>
    <row r="56" spans="1:5" s="192" customFormat="1" ht="30" customHeight="1" x14ac:dyDescent="0.3">
      <c r="A56" s="149">
        <v>43100</v>
      </c>
      <c r="B56" s="184" t="s">
        <v>104</v>
      </c>
      <c r="C56" s="195" t="s">
        <v>187</v>
      </c>
      <c r="D56" s="191">
        <v>193</v>
      </c>
      <c r="E56" s="191">
        <v>44</v>
      </c>
    </row>
    <row r="57" spans="1:5" s="145" customFormat="1" ht="30" customHeight="1" x14ac:dyDescent="0.3">
      <c r="A57" s="107">
        <v>43100</v>
      </c>
      <c r="B57" s="182" t="s">
        <v>96</v>
      </c>
      <c r="C57" s="194" t="s">
        <v>188</v>
      </c>
      <c r="D57" s="158">
        <v>20.399999999999999</v>
      </c>
      <c r="E57" s="158">
        <v>8.9</v>
      </c>
    </row>
    <row r="58" spans="1:5" s="145" customFormat="1" ht="30" customHeight="1" x14ac:dyDescent="0.3">
      <c r="A58" s="107">
        <v>43100</v>
      </c>
      <c r="B58" s="182" t="s">
        <v>97</v>
      </c>
      <c r="C58" s="194" t="s">
        <v>188</v>
      </c>
      <c r="D58" s="158">
        <v>46.7</v>
      </c>
      <c r="E58" s="158">
        <v>6.7</v>
      </c>
    </row>
    <row r="59" spans="1:5" s="145" customFormat="1" ht="30" customHeight="1" x14ac:dyDescent="0.3">
      <c r="A59" s="107">
        <v>43100</v>
      </c>
      <c r="B59" s="182" t="s">
        <v>103</v>
      </c>
      <c r="C59" s="194" t="s">
        <v>188</v>
      </c>
      <c r="D59" s="158">
        <v>18.7</v>
      </c>
      <c r="E59" s="158">
        <v>4</v>
      </c>
    </row>
    <row r="60" spans="1:5" s="192" customFormat="1" ht="30" customHeight="1" x14ac:dyDescent="0.3">
      <c r="A60" s="149">
        <v>43100</v>
      </c>
      <c r="B60" s="184" t="s">
        <v>104</v>
      </c>
      <c r="C60" s="195" t="s">
        <v>189</v>
      </c>
      <c r="D60" s="154">
        <v>85.8</v>
      </c>
      <c r="E60" s="186">
        <v>19.600000000000001</v>
      </c>
    </row>
    <row r="61" spans="1:5" s="145" customFormat="1" ht="30" customHeight="1" x14ac:dyDescent="0.3">
      <c r="A61" s="107">
        <v>43465</v>
      </c>
      <c r="B61" s="182" t="s">
        <v>96</v>
      </c>
      <c r="C61" s="194" t="s">
        <v>186</v>
      </c>
      <c r="D61" s="147">
        <v>45</v>
      </c>
      <c r="E61" s="147">
        <v>23</v>
      </c>
    </row>
    <row r="62" spans="1:5" s="145" customFormat="1" ht="30" customHeight="1" x14ac:dyDescent="0.3">
      <c r="A62" s="107">
        <v>43465</v>
      </c>
      <c r="B62" s="182" t="s">
        <v>97</v>
      </c>
      <c r="C62" s="194" t="s">
        <v>186</v>
      </c>
      <c r="D62" s="147">
        <v>101</v>
      </c>
      <c r="E62" s="147">
        <v>21</v>
      </c>
    </row>
    <row r="63" spans="1:5" s="145" customFormat="1" ht="30" customHeight="1" x14ac:dyDescent="0.3">
      <c r="A63" s="107">
        <v>43465</v>
      </c>
      <c r="B63" s="182" t="s">
        <v>103</v>
      </c>
      <c r="C63" s="194" t="s">
        <v>186</v>
      </c>
      <c r="D63" s="147">
        <v>44</v>
      </c>
      <c r="E63" s="147">
        <v>8</v>
      </c>
    </row>
    <row r="64" spans="1:5" s="192" customFormat="1" ht="30" customHeight="1" x14ac:dyDescent="0.3">
      <c r="A64" s="149">
        <v>43465</v>
      </c>
      <c r="B64" s="184" t="s">
        <v>104</v>
      </c>
      <c r="C64" s="195" t="s">
        <v>187</v>
      </c>
      <c r="D64" s="191">
        <v>190</v>
      </c>
      <c r="E64" s="191">
        <v>52</v>
      </c>
    </row>
    <row r="65" spans="1:5" s="145" customFormat="1" ht="30" customHeight="1" x14ac:dyDescent="0.3">
      <c r="A65" s="107">
        <v>43465</v>
      </c>
      <c r="B65" s="182" t="s">
        <v>96</v>
      </c>
      <c r="C65" s="194" t="s">
        <v>188</v>
      </c>
      <c r="D65" s="158">
        <v>20.3</v>
      </c>
      <c r="E65" s="158">
        <v>10.4</v>
      </c>
    </row>
    <row r="66" spans="1:5" s="145" customFormat="1" ht="30" customHeight="1" x14ac:dyDescent="0.3">
      <c r="A66" s="107">
        <v>43465</v>
      </c>
      <c r="B66" s="182" t="s">
        <v>97</v>
      </c>
      <c r="C66" s="194" t="s">
        <v>188</v>
      </c>
      <c r="D66" s="158">
        <v>45.5</v>
      </c>
      <c r="E66" s="158">
        <v>9.5</v>
      </c>
    </row>
    <row r="67" spans="1:5" s="145" customFormat="1" ht="30" customHeight="1" x14ac:dyDescent="0.3">
      <c r="A67" s="107">
        <v>43465</v>
      </c>
      <c r="B67" s="182" t="s">
        <v>103</v>
      </c>
      <c r="C67" s="194" t="s">
        <v>188</v>
      </c>
      <c r="D67" s="158">
        <v>19.8</v>
      </c>
      <c r="E67" s="158">
        <v>3.6</v>
      </c>
    </row>
    <row r="68" spans="1:5" s="192" customFormat="1" ht="30" customHeight="1" x14ac:dyDescent="0.3">
      <c r="A68" s="149">
        <v>43465</v>
      </c>
      <c r="B68" s="184" t="s">
        <v>104</v>
      </c>
      <c r="C68" s="195" t="s">
        <v>189</v>
      </c>
      <c r="D68" s="154">
        <v>85.6</v>
      </c>
      <c r="E68" s="186">
        <v>23.4</v>
      </c>
    </row>
    <row r="69" spans="1:5" s="145" customFormat="1" ht="30" customHeight="1" x14ac:dyDescent="0.3">
      <c r="A69" s="107">
        <v>43830</v>
      </c>
      <c r="B69" s="182" t="s">
        <v>96</v>
      </c>
      <c r="C69" s="194" t="s">
        <v>186</v>
      </c>
      <c r="D69" s="153">
        <v>44</v>
      </c>
      <c r="E69" s="153">
        <v>21</v>
      </c>
    </row>
    <row r="70" spans="1:5" s="145" customFormat="1" ht="30" customHeight="1" x14ac:dyDescent="0.3">
      <c r="A70" s="107">
        <v>43830</v>
      </c>
      <c r="B70" s="182" t="s">
        <v>97</v>
      </c>
      <c r="C70" s="194" t="s">
        <v>186</v>
      </c>
      <c r="D70" s="153">
        <v>101</v>
      </c>
      <c r="E70" s="153">
        <v>27</v>
      </c>
    </row>
    <row r="71" spans="1:5" s="145" customFormat="1" ht="30" customHeight="1" x14ac:dyDescent="0.3">
      <c r="A71" s="107">
        <v>43830</v>
      </c>
      <c r="B71" s="182" t="s">
        <v>103</v>
      </c>
      <c r="C71" s="194" t="s">
        <v>186</v>
      </c>
      <c r="D71" s="153">
        <v>44</v>
      </c>
      <c r="E71" s="153">
        <v>10</v>
      </c>
    </row>
    <row r="72" spans="1:5" s="192" customFormat="1" ht="30" customHeight="1" x14ac:dyDescent="0.3">
      <c r="A72" s="149">
        <v>43830</v>
      </c>
      <c r="B72" s="184" t="s">
        <v>104</v>
      </c>
      <c r="C72" s="195" t="s">
        <v>187</v>
      </c>
      <c r="D72" s="191">
        <v>189</v>
      </c>
      <c r="E72" s="191">
        <v>58</v>
      </c>
    </row>
    <row r="73" spans="1:5" s="145" customFormat="1" ht="30" customHeight="1" x14ac:dyDescent="0.3">
      <c r="A73" s="107">
        <v>43830</v>
      </c>
      <c r="B73" s="182" t="s">
        <v>96</v>
      </c>
      <c r="C73" s="194" t="s">
        <v>188</v>
      </c>
      <c r="D73" s="158">
        <v>20.100000000000001</v>
      </c>
      <c r="E73" s="169">
        <v>9.6</v>
      </c>
    </row>
    <row r="74" spans="1:5" s="145" customFormat="1" ht="30" customHeight="1" x14ac:dyDescent="0.3">
      <c r="A74" s="107">
        <v>43830</v>
      </c>
      <c r="B74" s="182" t="s">
        <v>97</v>
      </c>
      <c r="C74" s="194" t="s">
        <v>188</v>
      </c>
      <c r="D74" s="158">
        <v>46.1</v>
      </c>
      <c r="E74" s="169">
        <v>12.3</v>
      </c>
    </row>
    <row r="75" spans="1:5" s="145" customFormat="1" ht="30" customHeight="1" x14ac:dyDescent="0.3">
      <c r="A75" s="107">
        <v>43830</v>
      </c>
      <c r="B75" s="182" t="s">
        <v>103</v>
      </c>
      <c r="C75" s="194" t="s">
        <v>188</v>
      </c>
      <c r="D75" s="158">
        <v>20.100000000000001</v>
      </c>
      <c r="E75" s="169">
        <v>4.5999999999999996</v>
      </c>
    </row>
    <row r="76" spans="1:5" s="192" customFormat="1" ht="30" customHeight="1" x14ac:dyDescent="0.3">
      <c r="A76" s="149">
        <v>43830</v>
      </c>
      <c r="B76" s="184" t="s">
        <v>104</v>
      </c>
      <c r="C76" s="195" t="s">
        <v>189</v>
      </c>
      <c r="D76" s="154">
        <v>86.3</v>
      </c>
      <c r="E76" s="186">
        <v>26.5</v>
      </c>
    </row>
    <row r="77" spans="1:5" s="145" customFormat="1" ht="30" customHeight="1" x14ac:dyDescent="0.3">
      <c r="A77" s="107">
        <v>44196</v>
      </c>
      <c r="B77" s="182" t="s">
        <v>96</v>
      </c>
      <c r="C77" s="194" t="s">
        <v>186</v>
      </c>
      <c r="D77" s="145">
        <v>45</v>
      </c>
      <c r="E77" s="145">
        <v>25</v>
      </c>
    </row>
    <row r="78" spans="1:5" s="145" customFormat="1" ht="30" customHeight="1" x14ac:dyDescent="0.3">
      <c r="A78" s="107">
        <v>44196</v>
      </c>
      <c r="B78" s="182" t="s">
        <v>97</v>
      </c>
      <c r="C78" s="194" t="s">
        <v>186</v>
      </c>
      <c r="D78" s="145">
        <v>103</v>
      </c>
      <c r="E78" s="145">
        <v>29</v>
      </c>
    </row>
    <row r="79" spans="1:5" s="145" customFormat="1" ht="30" customHeight="1" x14ac:dyDescent="0.3">
      <c r="A79" s="107">
        <v>44196</v>
      </c>
      <c r="B79" s="182" t="s">
        <v>103</v>
      </c>
      <c r="C79" s="194" t="s">
        <v>186</v>
      </c>
      <c r="D79" s="145">
        <v>38</v>
      </c>
      <c r="E79" s="145">
        <v>13</v>
      </c>
    </row>
    <row r="80" spans="1:5" s="192" customFormat="1" ht="30" customHeight="1" x14ac:dyDescent="0.3">
      <c r="A80" s="149">
        <v>44196</v>
      </c>
      <c r="B80" s="184" t="s">
        <v>104</v>
      </c>
      <c r="C80" s="195" t="s">
        <v>187</v>
      </c>
      <c r="D80" s="192">
        <v>186</v>
      </c>
      <c r="E80" s="192">
        <v>67</v>
      </c>
    </row>
    <row r="81" spans="1:12" s="145" customFormat="1" ht="30" customHeight="1" x14ac:dyDescent="0.3">
      <c r="A81" s="107">
        <v>44196</v>
      </c>
      <c r="B81" s="182" t="s">
        <v>96</v>
      </c>
      <c r="C81" s="194" t="s">
        <v>190</v>
      </c>
      <c r="D81" s="160">
        <v>91.8</v>
      </c>
      <c r="E81" s="160">
        <v>51</v>
      </c>
      <c r="J81" s="148"/>
      <c r="K81" s="196"/>
      <c r="L81" s="140"/>
    </row>
    <row r="82" spans="1:12" s="145" customFormat="1" ht="30" customHeight="1" x14ac:dyDescent="0.3">
      <c r="A82" s="107">
        <v>44196</v>
      </c>
      <c r="B82" s="182" t="s">
        <v>97</v>
      </c>
      <c r="C82" s="194" t="s">
        <v>190</v>
      </c>
      <c r="D82" s="160">
        <v>85.8</v>
      </c>
      <c r="E82" s="160">
        <v>24.2</v>
      </c>
      <c r="J82" s="148"/>
      <c r="K82" s="196"/>
      <c r="L82" s="140"/>
    </row>
    <row r="83" spans="1:12" s="145" customFormat="1" ht="30" customHeight="1" x14ac:dyDescent="0.3">
      <c r="A83" s="107">
        <v>44196</v>
      </c>
      <c r="B83" s="182" t="s">
        <v>103</v>
      </c>
      <c r="C83" s="194" t="s">
        <v>190</v>
      </c>
      <c r="D83" s="160">
        <v>77.599999999999994</v>
      </c>
      <c r="E83" s="160">
        <v>26.5</v>
      </c>
    </row>
    <row r="84" spans="1:12" s="192" customFormat="1" ht="30" customHeight="1" x14ac:dyDescent="0.3">
      <c r="A84" s="149">
        <v>44196</v>
      </c>
      <c r="B84" s="184" t="s">
        <v>104</v>
      </c>
      <c r="C84" s="195" t="s">
        <v>189</v>
      </c>
      <c r="D84" s="186">
        <v>85.3</v>
      </c>
      <c r="E84" s="186">
        <v>30.7</v>
      </c>
      <c r="K84" s="144"/>
      <c r="L84" s="197"/>
    </row>
    <row r="85" spans="1:12" s="145" customFormat="1" ht="30" customHeight="1" x14ac:dyDescent="0.3">
      <c r="A85" s="107">
        <v>44196</v>
      </c>
      <c r="B85" s="182" t="s">
        <v>96</v>
      </c>
      <c r="C85" s="194" t="s">
        <v>191</v>
      </c>
      <c r="D85" s="160">
        <v>29</v>
      </c>
      <c r="E85" s="160">
        <v>27.4</v>
      </c>
      <c r="I85" s="148"/>
      <c r="J85" s="196"/>
      <c r="K85" s="140"/>
    </row>
    <row r="86" spans="1:12" s="145" customFormat="1" ht="30" customHeight="1" x14ac:dyDescent="0.3">
      <c r="A86" s="107">
        <v>44196</v>
      </c>
      <c r="B86" s="182" t="s">
        <v>97</v>
      </c>
      <c r="C86" s="194" t="s">
        <v>191</v>
      </c>
      <c r="D86" s="160">
        <v>32.799999999999997</v>
      </c>
      <c r="E86" s="160">
        <v>20.9</v>
      </c>
      <c r="I86" s="148"/>
      <c r="J86" s="196"/>
      <c r="K86" s="140"/>
    </row>
    <row r="87" spans="1:12" s="145" customFormat="1" ht="30" customHeight="1" x14ac:dyDescent="0.3">
      <c r="A87" s="107">
        <v>44196</v>
      </c>
      <c r="B87" s="182" t="s">
        <v>103</v>
      </c>
      <c r="C87" s="194" t="s">
        <v>191</v>
      </c>
      <c r="D87" s="160">
        <v>36.200000000000003</v>
      </c>
      <c r="E87" s="160">
        <v>28.6</v>
      </c>
    </row>
    <row r="88" spans="1:12" s="192" customFormat="1" ht="30" customHeight="1" x14ac:dyDescent="0.3">
      <c r="A88" s="149">
        <v>44196</v>
      </c>
      <c r="B88" s="184" t="s">
        <v>104</v>
      </c>
      <c r="C88" s="195" t="s">
        <v>192</v>
      </c>
      <c r="D88" s="186">
        <v>98</v>
      </c>
      <c r="E88" s="186">
        <v>76.900000000000006</v>
      </c>
      <c r="J88" s="144"/>
      <c r="K88" s="197"/>
    </row>
    <row r="89" spans="1:12" s="145" customFormat="1" ht="30" customHeight="1" x14ac:dyDescent="0.3">
      <c r="B89" s="148"/>
    </row>
    <row r="90" spans="1:12" s="145" customFormat="1" ht="30" customHeight="1" x14ac:dyDescent="0.3">
      <c r="B90" s="148"/>
    </row>
    <row r="91" spans="1:12" s="145" customFormat="1" ht="30" customHeight="1" x14ac:dyDescent="0.3">
      <c r="B91" s="148"/>
    </row>
    <row r="92" spans="1:12" s="145" customFormat="1" ht="30" customHeight="1" x14ac:dyDescent="0.3">
      <c r="B92" s="148"/>
    </row>
    <row r="93" spans="1:12" s="145" customFormat="1" ht="30" customHeight="1" x14ac:dyDescent="0.3">
      <c r="B93" s="148"/>
    </row>
    <row r="94" spans="1:12" s="145" customFormat="1" ht="30" customHeight="1" x14ac:dyDescent="0.3">
      <c r="B94" s="148"/>
    </row>
    <row r="95" spans="1:12" s="145" customFormat="1" ht="30" customHeight="1" x14ac:dyDescent="0.3">
      <c r="B95" s="148"/>
    </row>
    <row r="96" spans="1:12" s="145" customFormat="1" ht="30" customHeight="1" x14ac:dyDescent="0.3">
      <c r="B96" s="148"/>
    </row>
    <row r="97" spans="2:2" s="145" customFormat="1" ht="30" customHeight="1" x14ac:dyDescent="0.3">
      <c r="B97" s="148"/>
    </row>
    <row r="98" spans="2:2" s="145" customFormat="1" ht="30" customHeight="1" x14ac:dyDescent="0.3">
      <c r="B98" s="148"/>
    </row>
    <row r="99" spans="2:2" s="145" customFormat="1" ht="30" customHeight="1" x14ac:dyDescent="0.3">
      <c r="B99" s="148"/>
    </row>
    <row r="100" spans="2:2" s="145" customFormat="1" ht="30" customHeight="1" x14ac:dyDescent="0.3">
      <c r="B100" s="148"/>
    </row>
    <row r="101" spans="2:2" s="145" customFormat="1" ht="30" customHeight="1" x14ac:dyDescent="0.3">
      <c r="B101" s="148"/>
    </row>
    <row r="102" spans="2:2" s="145" customFormat="1" ht="30" customHeight="1" x14ac:dyDescent="0.3">
      <c r="B102" s="148"/>
    </row>
    <row r="103" spans="2:2" s="145" customFormat="1" ht="30" customHeight="1" x14ac:dyDescent="0.3">
      <c r="B103" s="148"/>
    </row>
    <row r="104" spans="2:2" s="145" customFormat="1" ht="30" customHeight="1" x14ac:dyDescent="0.3">
      <c r="B104" s="148"/>
    </row>
    <row r="105" spans="2:2" s="145" customFormat="1" ht="30" customHeight="1" x14ac:dyDescent="0.3">
      <c r="B105" s="148"/>
    </row>
    <row r="106" spans="2:2" s="145" customFormat="1" ht="30" customHeight="1" x14ac:dyDescent="0.3">
      <c r="B106" s="148"/>
    </row>
    <row r="107" spans="2:2" s="145" customFormat="1" ht="30" customHeight="1" x14ac:dyDescent="0.3">
      <c r="B107" s="148"/>
    </row>
    <row r="108" spans="2:2" s="145" customFormat="1" ht="30" customHeight="1" x14ac:dyDescent="0.3">
      <c r="B108" s="148"/>
    </row>
    <row r="109" spans="2:2" s="145" customFormat="1" ht="30" customHeight="1" x14ac:dyDescent="0.3">
      <c r="B109" s="148"/>
    </row>
    <row r="110" spans="2:2" s="145" customFormat="1" ht="30" customHeight="1" x14ac:dyDescent="0.3">
      <c r="B110" s="148"/>
    </row>
    <row r="111" spans="2:2" s="145" customFormat="1" ht="30" customHeight="1" x14ac:dyDescent="0.3">
      <c r="B111" s="148"/>
    </row>
    <row r="112" spans="2:2" s="145" customFormat="1" ht="30" customHeight="1" x14ac:dyDescent="0.3">
      <c r="B112" s="148"/>
    </row>
    <row r="113" spans="2:2" s="145" customFormat="1" ht="30" customHeight="1" x14ac:dyDescent="0.3">
      <c r="B113" s="148"/>
    </row>
    <row r="114" spans="2:2" s="145" customFormat="1" ht="30" customHeight="1" x14ac:dyDescent="0.3">
      <c r="B114" s="148"/>
    </row>
    <row r="115" spans="2:2" s="145" customFormat="1" ht="30" customHeight="1" x14ac:dyDescent="0.3">
      <c r="B115" s="148"/>
    </row>
    <row r="116" spans="2:2" s="145" customFormat="1" ht="30" customHeight="1" x14ac:dyDescent="0.3">
      <c r="B116" s="148"/>
    </row>
    <row r="117" spans="2:2" s="145" customFormat="1" ht="30" customHeight="1" x14ac:dyDescent="0.3">
      <c r="B117" s="148"/>
    </row>
    <row r="118" spans="2:2" s="145" customFormat="1" ht="30" customHeight="1" x14ac:dyDescent="0.3">
      <c r="B118" s="148"/>
    </row>
    <row r="119" spans="2:2" s="145" customFormat="1" ht="30" customHeight="1" x14ac:dyDescent="0.3">
      <c r="B119" s="148"/>
    </row>
    <row r="120" spans="2:2" s="145" customFormat="1" ht="30" customHeight="1" x14ac:dyDescent="0.3">
      <c r="B120" s="148"/>
    </row>
    <row r="121" spans="2:2" s="145" customFormat="1" ht="30" customHeight="1" x14ac:dyDescent="0.3">
      <c r="B121" s="148"/>
    </row>
    <row r="122" spans="2:2" s="145" customFormat="1" ht="30" customHeight="1" x14ac:dyDescent="0.3">
      <c r="B122" s="148"/>
    </row>
    <row r="123" spans="2:2" s="145" customFormat="1" ht="30" customHeight="1" x14ac:dyDescent="0.3">
      <c r="B123" s="148"/>
    </row>
    <row r="124" spans="2:2" s="145" customFormat="1" ht="30" customHeight="1" x14ac:dyDescent="0.3">
      <c r="B124" s="148"/>
    </row>
    <row r="125" spans="2:2" s="145" customFormat="1" ht="30" customHeight="1" x14ac:dyDescent="0.3">
      <c r="B125" s="148"/>
    </row>
    <row r="126" spans="2:2" s="145" customFormat="1" ht="30" customHeight="1" x14ac:dyDescent="0.3">
      <c r="B126" s="148"/>
    </row>
    <row r="127" spans="2:2" s="145" customFormat="1" ht="30" customHeight="1" x14ac:dyDescent="0.3">
      <c r="B127" s="148"/>
    </row>
    <row r="128" spans="2:2" s="145" customFormat="1" ht="30" customHeight="1" x14ac:dyDescent="0.3">
      <c r="B128" s="148"/>
    </row>
    <row r="129" spans="2:2" s="145" customFormat="1" ht="30" customHeight="1" x14ac:dyDescent="0.3">
      <c r="B129" s="148"/>
    </row>
    <row r="130" spans="2:2" s="145" customFormat="1" ht="30" customHeight="1" x14ac:dyDescent="0.3">
      <c r="B130" s="148"/>
    </row>
    <row r="131" spans="2:2" s="145" customFormat="1" ht="30" customHeight="1" x14ac:dyDescent="0.3">
      <c r="B131" s="148"/>
    </row>
    <row r="132" spans="2:2" s="145" customFormat="1" ht="30" customHeight="1" x14ac:dyDescent="0.3">
      <c r="B132" s="148"/>
    </row>
    <row r="133" spans="2:2" s="145" customFormat="1" ht="30" customHeight="1" x14ac:dyDescent="0.3">
      <c r="B133" s="148"/>
    </row>
    <row r="134" spans="2:2" s="145" customFormat="1" ht="30" customHeight="1" x14ac:dyDescent="0.3">
      <c r="B134" s="148"/>
    </row>
    <row r="135" spans="2:2" s="145" customFormat="1" ht="30" customHeight="1" x14ac:dyDescent="0.3">
      <c r="B135" s="148"/>
    </row>
    <row r="136" spans="2:2" s="145" customFormat="1" ht="30" customHeight="1" x14ac:dyDescent="0.3">
      <c r="B136" s="148"/>
    </row>
    <row r="137" spans="2:2" s="145" customFormat="1" ht="30" customHeight="1" x14ac:dyDescent="0.3">
      <c r="B137" s="148"/>
    </row>
    <row r="138" spans="2:2" s="145" customFormat="1" ht="30" customHeight="1" x14ac:dyDescent="0.3">
      <c r="B138" s="148"/>
    </row>
    <row r="139" spans="2:2" s="145" customFormat="1" ht="30" customHeight="1" x14ac:dyDescent="0.3">
      <c r="B139" s="148"/>
    </row>
    <row r="140" spans="2:2" s="145" customFormat="1" ht="30" customHeight="1" x14ac:dyDescent="0.3">
      <c r="B140" s="148"/>
    </row>
    <row r="141" spans="2:2" s="145" customFormat="1" ht="30" customHeight="1" x14ac:dyDescent="0.3">
      <c r="B141" s="148"/>
    </row>
    <row r="142" spans="2:2" s="145" customFormat="1" ht="30" customHeight="1" x14ac:dyDescent="0.3">
      <c r="B142" s="148"/>
    </row>
    <row r="143" spans="2:2" s="145" customFormat="1" ht="30" customHeight="1" x14ac:dyDescent="0.3">
      <c r="B143" s="148"/>
    </row>
    <row r="144" spans="2:2" s="145" customFormat="1" ht="30" customHeight="1" x14ac:dyDescent="0.3">
      <c r="B144" s="148"/>
    </row>
    <row r="145" spans="2:2" s="145" customFormat="1" ht="30" customHeight="1" x14ac:dyDescent="0.3">
      <c r="B145" s="148"/>
    </row>
    <row r="146" spans="2:2" s="145" customFormat="1" ht="30" customHeight="1" x14ac:dyDescent="0.3">
      <c r="B146" s="148"/>
    </row>
    <row r="147" spans="2:2" s="145" customFormat="1" ht="30" customHeight="1" x14ac:dyDescent="0.3">
      <c r="B147" s="148"/>
    </row>
    <row r="148" spans="2:2" s="145" customFormat="1" ht="30" customHeight="1" x14ac:dyDescent="0.3">
      <c r="B148" s="148"/>
    </row>
    <row r="149" spans="2:2" s="145" customFormat="1" ht="30" customHeight="1" x14ac:dyDescent="0.3">
      <c r="B149" s="148"/>
    </row>
    <row r="150" spans="2:2" s="145" customFormat="1" ht="30" customHeight="1" x14ac:dyDescent="0.3">
      <c r="B150" s="148"/>
    </row>
    <row r="151" spans="2:2" s="145" customFormat="1" ht="30" customHeight="1" x14ac:dyDescent="0.3">
      <c r="B151" s="148"/>
    </row>
    <row r="152" spans="2:2" s="145" customFormat="1" ht="30" customHeight="1" x14ac:dyDescent="0.3">
      <c r="B152" s="148"/>
    </row>
    <row r="153" spans="2:2" s="145" customFormat="1" ht="30" customHeight="1" x14ac:dyDescent="0.3">
      <c r="B153" s="148"/>
    </row>
    <row r="154" spans="2:2" s="145" customFormat="1" ht="30" customHeight="1" x14ac:dyDescent="0.3">
      <c r="B154" s="148"/>
    </row>
    <row r="155" spans="2:2" s="145" customFormat="1" ht="30" customHeight="1" x14ac:dyDescent="0.3">
      <c r="B155" s="148"/>
    </row>
    <row r="156" spans="2:2" s="145" customFormat="1" ht="30" customHeight="1" x14ac:dyDescent="0.3">
      <c r="B156" s="148"/>
    </row>
    <row r="157" spans="2:2" s="145" customFormat="1" ht="30" customHeight="1" x14ac:dyDescent="0.3">
      <c r="B157" s="148"/>
    </row>
    <row r="158" spans="2:2" s="145" customFormat="1" ht="30" customHeight="1" x14ac:dyDescent="0.3">
      <c r="B158" s="148"/>
    </row>
    <row r="159" spans="2:2" s="145" customFormat="1" ht="30" customHeight="1" x14ac:dyDescent="0.3">
      <c r="B159" s="148"/>
    </row>
    <row r="160" spans="2:2" s="145" customFormat="1" ht="30" customHeight="1" x14ac:dyDescent="0.3">
      <c r="B160" s="148"/>
    </row>
    <row r="161" spans="2:2" s="145" customFormat="1" ht="30" customHeight="1" x14ac:dyDescent="0.3">
      <c r="B161" s="148"/>
    </row>
    <row r="162" spans="2:2" s="145" customFormat="1" ht="30" customHeight="1" x14ac:dyDescent="0.3">
      <c r="B162" s="148"/>
    </row>
    <row r="163" spans="2:2" s="145" customFormat="1" ht="30" customHeight="1" x14ac:dyDescent="0.3">
      <c r="B163" s="148"/>
    </row>
    <row r="164" spans="2:2" s="145" customFormat="1" ht="30" customHeight="1" x14ac:dyDescent="0.3">
      <c r="B164" s="148"/>
    </row>
    <row r="165" spans="2:2" s="145" customFormat="1" ht="30" customHeight="1" x14ac:dyDescent="0.3">
      <c r="B165" s="148"/>
    </row>
    <row r="166" spans="2:2" s="145" customFormat="1" ht="30" customHeight="1" x14ac:dyDescent="0.3">
      <c r="B166" s="148"/>
    </row>
    <row r="167" spans="2:2" s="145" customFormat="1" ht="30" customHeight="1" x14ac:dyDescent="0.3">
      <c r="B167" s="148"/>
    </row>
    <row r="168" spans="2:2" s="145" customFormat="1" ht="30" customHeight="1" x14ac:dyDescent="0.3">
      <c r="B168" s="148"/>
    </row>
    <row r="169" spans="2:2" s="145" customFormat="1" ht="30" customHeight="1" x14ac:dyDescent="0.3">
      <c r="B169" s="148"/>
    </row>
    <row r="170" spans="2:2" s="145" customFormat="1" ht="30" customHeight="1" x14ac:dyDescent="0.3">
      <c r="B170" s="148"/>
    </row>
    <row r="171" spans="2:2" s="145" customFormat="1" ht="30" customHeight="1" x14ac:dyDescent="0.3">
      <c r="B171" s="148"/>
    </row>
    <row r="172" spans="2:2" s="145" customFormat="1" ht="30" customHeight="1" x14ac:dyDescent="0.3">
      <c r="B172" s="148"/>
    </row>
    <row r="173" spans="2:2" s="145" customFormat="1" ht="30" customHeight="1" x14ac:dyDescent="0.3">
      <c r="B173" s="148"/>
    </row>
    <row r="174" spans="2:2" s="145" customFormat="1" ht="30" customHeight="1" x14ac:dyDescent="0.3">
      <c r="B174" s="148"/>
    </row>
    <row r="175" spans="2:2" s="145" customFormat="1" ht="30" customHeight="1" x14ac:dyDescent="0.3">
      <c r="B175" s="148"/>
    </row>
    <row r="176" spans="2:2" s="145" customFormat="1" ht="30" customHeight="1" x14ac:dyDescent="0.3">
      <c r="B176" s="148"/>
    </row>
    <row r="177" spans="2:5" s="145" customFormat="1" ht="30" customHeight="1" x14ac:dyDescent="0.3">
      <c r="B177" s="148"/>
    </row>
    <row r="178" spans="2:5" s="145" customFormat="1" ht="30" customHeight="1" x14ac:dyDescent="0.3">
      <c r="B178" s="148"/>
    </row>
    <row r="179" spans="2:5" s="145" customFormat="1" ht="30" customHeight="1" x14ac:dyDescent="0.3">
      <c r="B179" s="148"/>
    </row>
    <row r="180" spans="2:5" s="145" customFormat="1" ht="30" customHeight="1" x14ac:dyDescent="0.3">
      <c r="B180" s="148"/>
    </row>
    <row r="181" spans="2:5" s="145" customFormat="1" ht="30" customHeight="1" x14ac:dyDescent="0.3">
      <c r="B181" s="148"/>
    </row>
    <row r="182" spans="2:5" s="145" customFormat="1" ht="30" customHeight="1" x14ac:dyDescent="0.3">
      <c r="B182" s="148"/>
    </row>
    <row r="183" spans="2:5" s="145" customFormat="1" ht="30" customHeight="1" x14ac:dyDescent="0.3">
      <c r="B183" s="148"/>
    </row>
    <row r="184" spans="2:5" s="145" customFormat="1" ht="30" customHeight="1" x14ac:dyDescent="0.3">
      <c r="B184" s="148"/>
    </row>
    <row r="185" spans="2:5" s="145" customFormat="1" ht="18" customHeight="1" x14ac:dyDescent="0.3">
      <c r="B185" s="148"/>
    </row>
    <row r="186" spans="2:5" s="145" customFormat="1" ht="18" customHeight="1" x14ac:dyDescent="0.3">
      <c r="B186" s="148"/>
    </row>
    <row r="187" spans="2:5" s="145" customFormat="1" ht="18" customHeight="1" x14ac:dyDescent="0.3">
      <c r="B187" s="148"/>
      <c r="E187" s="138"/>
    </row>
    <row r="188" spans="2:5" s="145" customFormat="1" ht="18" customHeight="1" x14ac:dyDescent="0.3">
      <c r="B188" s="148"/>
      <c r="E188" s="138"/>
    </row>
    <row r="189" spans="2:5" s="145" customFormat="1" ht="18" customHeight="1" x14ac:dyDescent="0.3">
      <c r="B189" s="148"/>
      <c r="E189" s="138"/>
    </row>
    <row r="190" spans="2:5" s="145" customFormat="1" ht="18" customHeight="1" x14ac:dyDescent="0.3">
      <c r="B190" s="148"/>
      <c r="E190" s="138"/>
    </row>
  </sheetData>
  <autoFilter ref="A4:C88" xr:uid="{14AB4F4A-EF86-47E5-80CD-65F902A70C6B}"/>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ECB0-7603-4D02-BCDC-47E00B860473}">
  <sheetPr>
    <tabColor rgb="FFFEF4E5"/>
  </sheetPr>
  <dimension ref="A1:L118"/>
  <sheetViews>
    <sheetView workbookViewId="0">
      <pane xSplit="3" ySplit="4" topLeftCell="D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5.33203125" style="136" customWidth="1"/>
    <col min="3" max="3" width="23.21875" style="138" customWidth="1"/>
    <col min="4" max="4" width="18" style="136" customWidth="1"/>
    <col min="5" max="7" width="19.6640625" style="138" customWidth="1"/>
    <col min="8" max="16384" width="8.5546875" style="138"/>
  </cols>
  <sheetData>
    <row r="1" spans="1:12" s="68" customFormat="1" ht="18" customHeight="1" x14ac:dyDescent="0.3">
      <c r="A1" s="382" t="s">
        <v>464</v>
      </c>
      <c r="B1" s="382" t="s">
        <v>193</v>
      </c>
      <c r="D1" s="382"/>
    </row>
    <row r="2" spans="1:12" ht="18" customHeight="1" x14ac:dyDescent="0.3">
      <c r="A2" s="136"/>
      <c r="B2" s="131" t="s">
        <v>194</v>
      </c>
    </row>
    <row r="3" spans="1:12" ht="18" customHeight="1" x14ac:dyDescent="0.3">
      <c r="C3" s="136"/>
    </row>
    <row r="4" spans="1:12" s="145" customFormat="1" ht="68.400000000000006" customHeight="1" thickBot="1" x14ac:dyDescent="0.35">
      <c r="A4" s="163"/>
      <c r="B4" s="163"/>
      <c r="C4" s="163"/>
      <c r="D4" s="198" t="s">
        <v>462</v>
      </c>
      <c r="E4" s="199" t="s">
        <v>195</v>
      </c>
      <c r="F4" s="199" t="s">
        <v>196</v>
      </c>
      <c r="G4" s="199" t="s">
        <v>197</v>
      </c>
    </row>
    <row r="5" spans="1:12" s="145" customFormat="1" ht="30" customHeight="1" x14ac:dyDescent="0.3">
      <c r="A5" s="107">
        <v>44196</v>
      </c>
      <c r="B5" s="182" t="s">
        <v>96</v>
      </c>
      <c r="C5" s="194" t="s">
        <v>186</v>
      </c>
      <c r="D5" s="148">
        <v>25</v>
      </c>
      <c r="E5" s="151">
        <v>22</v>
      </c>
      <c r="F5" s="151">
        <v>20</v>
      </c>
      <c r="G5" s="151">
        <v>17</v>
      </c>
    </row>
    <row r="6" spans="1:12" s="145" customFormat="1" ht="30" customHeight="1" x14ac:dyDescent="0.3">
      <c r="A6" s="107">
        <v>44196</v>
      </c>
      <c r="B6" s="182" t="s">
        <v>97</v>
      </c>
      <c r="C6" s="194" t="s">
        <v>186</v>
      </c>
      <c r="D6" s="148">
        <v>29</v>
      </c>
      <c r="E6" s="151">
        <v>25</v>
      </c>
      <c r="F6" s="151">
        <v>16</v>
      </c>
      <c r="G6" s="151">
        <v>12</v>
      </c>
    </row>
    <row r="7" spans="1:12" s="145" customFormat="1" ht="30" customHeight="1" x14ac:dyDescent="0.3">
      <c r="A7" s="107">
        <v>44196</v>
      </c>
      <c r="B7" s="182" t="s">
        <v>103</v>
      </c>
      <c r="C7" s="194" t="s">
        <v>186</v>
      </c>
      <c r="D7" s="148">
        <v>13</v>
      </c>
      <c r="E7" s="151">
        <v>12</v>
      </c>
      <c r="F7" s="151">
        <v>7</v>
      </c>
      <c r="G7" s="151">
        <v>6</v>
      </c>
    </row>
    <row r="8" spans="1:12" s="192" customFormat="1" ht="30" customHeight="1" x14ac:dyDescent="0.3">
      <c r="A8" s="149">
        <v>44196</v>
      </c>
      <c r="B8" s="184" t="s">
        <v>104</v>
      </c>
      <c r="C8" s="195" t="s">
        <v>187</v>
      </c>
      <c r="D8" s="192">
        <v>67</v>
      </c>
      <c r="E8" s="192">
        <v>59</v>
      </c>
      <c r="F8" s="192">
        <v>43</v>
      </c>
      <c r="G8" s="192">
        <v>35</v>
      </c>
    </row>
    <row r="9" spans="1:12" s="145" customFormat="1" ht="30" customHeight="1" x14ac:dyDescent="0.3">
      <c r="A9" s="107">
        <v>44196</v>
      </c>
      <c r="B9" s="182" t="s">
        <v>96</v>
      </c>
      <c r="C9" s="194" t="s">
        <v>190</v>
      </c>
      <c r="D9" s="200">
        <v>51</v>
      </c>
      <c r="E9" s="169">
        <v>44.9</v>
      </c>
      <c r="F9" s="169">
        <v>40.799999999999997</v>
      </c>
      <c r="G9" s="169">
        <v>34.700000000000003</v>
      </c>
      <c r="J9" s="148"/>
      <c r="K9" s="196"/>
      <c r="L9" s="140"/>
    </row>
    <row r="10" spans="1:12" s="145" customFormat="1" ht="30" customHeight="1" x14ac:dyDescent="0.3">
      <c r="A10" s="107">
        <v>44196</v>
      </c>
      <c r="B10" s="182" t="s">
        <v>97</v>
      </c>
      <c r="C10" s="194" t="s">
        <v>190</v>
      </c>
      <c r="D10" s="200">
        <v>24.2</v>
      </c>
      <c r="E10" s="169">
        <v>20.8</v>
      </c>
      <c r="F10" s="169">
        <v>13.3</v>
      </c>
      <c r="G10" s="169">
        <v>10</v>
      </c>
      <c r="J10" s="148"/>
      <c r="K10" s="196"/>
      <c r="L10" s="140"/>
    </row>
    <row r="11" spans="1:12" s="145" customFormat="1" ht="30" customHeight="1" x14ac:dyDescent="0.3">
      <c r="A11" s="107">
        <v>44196</v>
      </c>
      <c r="B11" s="182" t="s">
        <v>103</v>
      </c>
      <c r="C11" s="194" t="s">
        <v>190</v>
      </c>
      <c r="D11" s="200">
        <v>26.5</v>
      </c>
      <c r="E11" s="169">
        <v>24.5</v>
      </c>
      <c r="F11" s="169">
        <v>14.3</v>
      </c>
      <c r="G11" s="169">
        <v>12.2</v>
      </c>
    </row>
    <row r="12" spans="1:12" s="192" customFormat="1" ht="30" customHeight="1" x14ac:dyDescent="0.3">
      <c r="A12" s="149">
        <v>44196</v>
      </c>
      <c r="B12" s="184" t="s">
        <v>104</v>
      </c>
      <c r="C12" s="195" t="s">
        <v>189</v>
      </c>
      <c r="D12" s="186">
        <v>30.7</v>
      </c>
      <c r="E12" s="186">
        <v>27.1</v>
      </c>
      <c r="F12" s="186">
        <v>19.7</v>
      </c>
      <c r="G12" s="186">
        <v>16.100000000000001</v>
      </c>
      <c r="K12" s="144"/>
      <c r="L12" s="197"/>
    </row>
    <row r="13" spans="1:12" s="145" customFormat="1" ht="30" customHeight="1" x14ac:dyDescent="0.3">
      <c r="A13" s="107">
        <v>44196</v>
      </c>
      <c r="B13" s="182" t="s">
        <v>96</v>
      </c>
      <c r="C13" s="194" t="s">
        <v>191</v>
      </c>
      <c r="D13" s="200">
        <v>27.4</v>
      </c>
      <c r="E13" s="169">
        <v>25.3</v>
      </c>
      <c r="F13" s="169">
        <v>24.5</v>
      </c>
      <c r="G13" s="169">
        <v>22.4</v>
      </c>
      <c r="I13" s="148"/>
      <c r="J13" s="196"/>
      <c r="K13" s="140"/>
    </row>
    <row r="14" spans="1:12" s="145" customFormat="1" ht="30" customHeight="1" x14ac:dyDescent="0.3">
      <c r="A14" s="107">
        <v>44196</v>
      </c>
      <c r="B14" s="182" t="s">
        <v>97</v>
      </c>
      <c r="C14" s="194" t="s">
        <v>191</v>
      </c>
      <c r="D14" s="200">
        <v>20.9</v>
      </c>
      <c r="E14" s="169">
        <v>10.199999999999999</v>
      </c>
      <c r="F14" s="169">
        <v>20</v>
      </c>
      <c r="G14" s="169">
        <v>9.3000000000000007</v>
      </c>
      <c r="I14" s="148"/>
      <c r="J14" s="196"/>
      <c r="K14" s="140"/>
    </row>
    <row r="15" spans="1:12" s="145" customFormat="1" ht="30" customHeight="1" x14ac:dyDescent="0.3">
      <c r="A15" s="107">
        <v>44196</v>
      </c>
      <c r="B15" s="182" t="s">
        <v>103</v>
      </c>
      <c r="C15" s="194" t="s">
        <v>191</v>
      </c>
      <c r="D15" s="200">
        <v>28.6</v>
      </c>
      <c r="E15" s="169">
        <v>26</v>
      </c>
      <c r="F15" s="169">
        <v>24.9</v>
      </c>
      <c r="G15" s="169">
        <v>22.2</v>
      </c>
    </row>
    <row r="16" spans="1:12" s="192" customFormat="1" ht="30" customHeight="1" x14ac:dyDescent="0.3">
      <c r="A16" s="149">
        <v>44196</v>
      </c>
      <c r="B16" s="184" t="s">
        <v>104</v>
      </c>
      <c r="C16" s="195" t="s">
        <v>192</v>
      </c>
      <c r="D16" s="186">
        <v>76.900000000000006</v>
      </c>
      <c r="E16" s="186">
        <v>61.5</v>
      </c>
      <c r="F16" s="186">
        <v>69.3</v>
      </c>
      <c r="G16" s="186">
        <v>54</v>
      </c>
      <c r="J16" s="144"/>
      <c r="K16" s="197"/>
    </row>
    <row r="17" spans="2:4" s="145" customFormat="1" ht="30" customHeight="1" x14ac:dyDescent="0.3">
      <c r="B17" s="148"/>
      <c r="D17" s="148"/>
    </row>
    <row r="18" spans="2:4" s="145" customFormat="1" ht="30" customHeight="1" x14ac:dyDescent="0.3">
      <c r="B18" s="148"/>
      <c r="D18" s="148"/>
    </row>
    <row r="19" spans="2:4" s="145" customFormat="1" ht="30" customHeight="1" x14ac:dyDescent="0.3">
      <c r="B19" s="148"/>
      <c r="D19" s="148"/>
    </row>
    <row r="20" spans="2:4" s="145" customFormat="1" ht="30" customHeight="1" x14ac:dyDescent="0.3">
      <c r="B20" s="148"/>
      <c r="D20" s="148"/>
    </row>
    <row r="21" spans="2:4" s="145" customFormat="1" ht="30" customHeight="1" x14ac:dyDescent="0.3">
      <c r="B21" s="148"/>
      <c r="D21" s="148"/>
    </row>
    <row r="22" spans="2:4" s="145" customFormat="1" ht="30" customHeight="1" x14ac:dyDescent="0.3">
      <c r="B22" s="148"/>
      <c r="D22" s="148"/>
    </row>
    <row r="23" spans="2:4" s="145" customFormat="1" ht="30" customHeight="1" x14ac:dyDescent="0.3">
      <c r="B23" s="148"/>
      <c r="D23" s="148"/>
    </row>
    <row r="24" spans="2:4" s="145" customFormat="1" ht="30" customHeight="1" x14ac:dyDescent="0.3">
      <c r="B24" s="148"/>
      <c r="D24" s="148"/>
    </row>
    <row r="25" spans="2:4" s="145" customFormat="1" ht="30" customHeight="1" x14ac:dyDescent="0.3">
      <c r="B25" s="148"/>
      <c r="D25" s="148"/>
    </row>
    <row r="26" spans="2:4" s="145" customFormat="1" ht="30" customHeight="1" x14ac:dyDescent="0.3">
      <c r="B26" s="148"/>
      <c r="D26" s="148"/>
    </row>
    <row r="27" spans="2:4" s="145" customFormat="1" ht="30" customHeight="1" x14ac:dyDescent="0.3">
      <c r="B27" s="148"/>
      <c r="D27" s="148"/>
    </row>
    <row r="28" spans="2:4" s="145" customFormat="1" ht="30" customHeight="1" x14ac:dyDescent="0.3">
      <c r="B28" s="148"/>
      <c r="D28" s="148"/>
    </row>
    <row r="29" spans="2:4" s="145" customFormat="1" ht="30" customHeight="1" x14ac:dyDescent="0.3">
      <c r="B29" s="148"/>
      <c r="D29" s="148"/>
    </row>
    <row r="30" spans="2:4" s="145" customFormat="1" ht="30" customHeight="1" x14ac:dyDescent="0.3">
      <c r="B30" s="148"/>
      <c r="D30" s="148"/>
    </row>
    <row r="31" spans="2:4" s="145" customFormat="1" ht="30" customHeight="1" x14ac:dyDescent="0.3">
      <c r="B31" s="148"/>
      <c r="D31" s="148"/>
    </row>
    <row r="32" spans="2:4" s="145" customFormat="1" ht="30" customHeight="1" x14ac:dyDescent="0.3">
      <c r="B32" s="148"/>
      <c r="D32" s="148"/>
    </row>
    <row r="33" spans="2:4" s="145" customFormat="1" ht="30" customHeight="1" x14ac:dyDescent="0.3">
      <c r="B33" s="148"/>
      <c r="D33" s="148"/>
    </row>
    <row r="34" spans="2:4" s="145" customFormat="1" ht="30" customHeight="1" x14ac:dyDescent="0.3">
      <c r="B34" s="148"/>
      <c r="D34" s="148"/>
    </row>
    <row r="35" spans="2:4" s="145" customFormat="1" ht="30" customHeight="1" x14ac:dyDescent="0.3">
      <c r="B35" s="148"/>
      <c r="D35" s="148"/>
    </row>
    <row r="36" spans="2:4" s="145" customFormat="1" ht="30" customHeight="1" x14ac:dyDescent="0.3">
      <c r="B36" s="148"/>
      <c r="D36" s="148"/>
    </row>
    <row r="37" spans="2:4" s="145" customFormat="1" ht="30" customHeight="1" x14ac:dyDescent="0.3">
      <c r="B37" s="148"/>
      <c r="D37" s="148"/>
    </row>
    <row r="38" spans="2:4" s="145" customFormat="1" ht="30" customHeight="1" x14ac:dyDescent="0.3">
      <c r="B38" s="148"/>
      <c r="D38" s="148"/>
    </row>
    <row r="39" spans="2:4" s="145" customFormat="1" ht="30" customHeight="1" x14ac:dyDescent="0.3">
      <c r="B39" s="148"/>
      <c r="D39" s="148"/>
    </row>
    <row r="40" spans="2:4" s="145" customFormat="1" ht="30" customHeight="1" x14ac:dyDescent="0.3">
      <c r="B40" s="148"/>
      <c r="D40" s="148"/>
    </row>
    <row r="41" spans="2:4" s="145" customFormat="1" ht="30" customHeight="1" x14ac:dyDescent="0.3">
      <c r="B41" s="148"/>
      <c r="D41" s="148"/>
    </row>
    <row r="42" spans="2:4" s="145" customFormat="1" ht="30" customHeight="1" x14ac:dyDescent="0.3">
      <c r="B42" s="148"/>
      <c r="D42" s="148"/>
    </row>
    <row r="43" spans="2:4" s="145" customFormat="1" ht="30" customHeight="1" x14ac:dyDescent="0.3">
      <c r="B43" s="148"/>
      <c r="D43" s="148"/>
    </row>
    <row r="44" spans="2:4" s="145" customFormat="1" ht="30" customHeight="1" x14ac:dyDescent="0.3">
      <c r="B44" s="148"/>
      <c r="D44" s="148"/>
    </row>
    <row r="45" spans="2:4" s="145" customFormat="1" ht="30" customHeight="1" x14ac:dyDescent="0.3">
      <c r="B45" s="148"/>
      <c r="D45" s="148"/>
    </row>
    <row r="46" spans="2:4" s="145" customFormat="1" ht="30" customHeight="1" x14ac:dyDescent="0.3">
      <c r="B46" s="148"/>
      <c r="D46" s="148"/>
    </row>
    <row r="47" spans="2:4" s="145" customFormat="1" ht="30" customHeight="1" x14ac:dyDescent="0.3">
      <c r="B47" s="148"/>
      <c r="D47" s="148"/>
    </row>
    <row r="48" spans="2:4" s="145" customFormat="1" ht="30" customHeight="1" x14ac:dyDescent="0.3">
      <c r="B48" s="148"/>
      <c r="D48" s="148"/>
    </row>
    <row r="49" spans="2:4" s="145" customFormat="1" ht="30" customHeight="1" x14ac:dyDescent="0.3">
      <c r="B49" s="148"/>
      <c r="D49" s="148"/>
    </row>
    <row r="50" spans="2:4" s="145" customFormat="1" ht="30" customHeight="1" x14ac:dyDescent="0.3">
      <c r="B50" s="148"/>
      <c r="D50" s="148"/>
    </row>
    <row r="51" spans="2:4" s="145" customFormat="1" ht="30" customHeight="1" x14ac:dyDescent="0.3">
      <c r="B51" s="148"/>
      <c r="D51" s="148"/>
    </row>
    <row r="52" spans="2:4" s="145" customFormat="1" ht="30" customHeight="1" x14ac:dyDescent="0.3">
      <c r="B52" s="148"/>
      <c r="D52" s="148"/>
    </row>
    <row r="53" spans="2:4" s="145" customFormat="1" ht="30" customHeight="1" x14ac:dyDescent="0.3">
      <c r="B53" s="148"/>
      <c r="D53" s="148"/>
    </row>
    <row r="54" spans="2:4" s="145" customFormat="1" ht="30" customHeight="1" x14ac:dyDescent="0.3">
      <c r="B54" s="148"/>
      <c r="D54" s="148"/>
    </row>
    <row r="55" spans="2:4" s="145" customFormat="1" ht="30" customHeight="1" x14ac:dyDescent="0.3">
      <c r="B55" s="148"/>
      <c r="D55" s="148"/>
    </row>
    <row r="56" spans="2:4" s="145" customFormat="1" ht="30" customHeight="1" x14ac:dyDescent="0.3">
      <c r="B56" s="148"/>
      <c r="D56" s="148"/>
    </row>
    <row r="57" spans="2:4" s="145" customFormat="1" ht="30" customHeight="1" x14ac:dyDescent="0.3">
      <c r="B57" s="148"/>
      <c r="D57" s="148"/>
    </row>
    <row r="58" spans="2:4" s="145" customFormat="1" ht="30" customHeight="1" x14ac:dyDescent="0.3">
      <c r="B58" s="148"/>
      <c r="D58" s="148"/>
    </row>
    <row r="59" spans="2:4" s="145" customFormat="1" ht="30" customHeight="1" x14ac:dyDescent="0.3">
      <c r="B59" s="148"/>
      <c r="D59" s="148"/>
    </row>
    <row r="60" spans="2:4" s="145" customFormat="1" ht="30" customHeight="1" x14ac:dyDescent="0.3">
      <c r="B60" s="148"/>
      <c r="D60" s="148"/>
    </row>
    <row r="61" spans="2:4" s="145" customFormat="1" ht="30" customHeight="1" x14ac:dyDescent="0.3">
      <c r="B61" s="148"/>
      <c r="D61" s="148"/>
    </row>
    <row r="62" spans="2:4" s="145" customFormat="1" ht="30" customHeight="1" x14ac:dyDescent="0.3">
      <c r="B62" s="148"/>
      <c r="D62" s="148"/>
    </row>
    <row r="63" spans="2:4" s="145" customFormat="1" ht="30" customHeight="1" x14ac:dyDescent="0.3">
      <c r="B63" s="148"/>
      <c r="D63" s="148"/>
    </row>
    <row r="64" spans="2:4" s="145" customFormat="1" ht="30" customHeight="1" x14ac:dyDescent="0.3">
      <c r="B64" s="148"/>
      <c r="D64" s="148"/>
    </row>
    <row r="65" spans="2:4" s="145" customFormat="1" ht="30" customHeight="1" x14ac:dyDescent="0.3">
      <c r="B65" s="148"/>
      <c r="D65" s="148"/>
    </row>
    <row r="66" spans="2:4" s="145" customFormat="1" ht="30" customHeight="1" x14ac:dyDescent="0.3">
      <c r="B66" s="148"/>
      <c r="D66" s="148"/>
    </row>
    <row r="67" spans="2:4" s="145" customFormat="1" ht="30" customHeight="1" x14ac:dyDescent="0.3">
      <c r="B67" s="148"/>
      <c r="D67" s="148"/>
    </row>
    <row r="68" spans="2:4" s="145" customFormat="1" ht="30" customHeight="1" x14ac:dyDescent="0.3">
      <c r="B68" s="148"/>
      <c r="D68" s="148"/>
    </row>
    <row r="69" spans="2:4" s="145" customFormat="1" ht="30" customHeight="1" x14ac:dyDescent="0.3">
      <c r="B69" s="148"/>
      <c r="D69" s="148"/>
    </row>
    <row r="70" spans="2:4" s="145" customFormat="1" ht="30" customHeight="1" x14ac:dyDescent="0.3">
      <c r="B70" s="148"/>
      <c r="D70" s="148"/>
    </row>
    <row r="71" spans="2:4" s="145" customFormat="1" ht="30" customHeight="1" x14ac:dyDescent="0.3">
      <c r="B71" s="148"/>
      <c r="D71" s="148"/>
    </row>
    <row r="72" spans="2:4" s="145" customFormat="1" ht="30" customHeight="1" x14ac:dyDescent="0.3">
      <c r="B72" s="148"/>
      <c r="D72" s="148"/>
    </row>
    <row r="73" spans="2:4" s="145" customFormat="1" ht="30" customHeight="1" x14ac:dyDescent="0.3">
      <c r="B73" s="148"/>
      <c r="D73" s="148"/>
    </row>
    <row r="74" spans="2:4" s="145" customFormat="1" ht="30" customHeight="1" x14ac:dyDescent="0.3">
      <c r="B74" s="148"/>
      <c r="D74" s="148"/>
    </row>
    <row r="75" spans="2:4" s="145" customFormat="1" ht="30" customHeight="1" x14ac:dyDescent="0.3">
      <c r="B75" s="148"/>
      <c r="D75" s="148"/>
    </row>
    <row r="76" spans="2:4" s="145" customFormat="1" ht="30" customHeight="1" x14ac:dyDescent="0.3">
      <c r="B76" s="148"/>
      <c r="D76" s="148"/>
    </row>
    <row r="77" spans="2:4" s="145" customFormat="1" ht="30" customHeight="1" x14ac:dyDescent="0.3">
      <c r="B77" s="148"/>
      <c r="D77" s="148"/>
    </row>
    <row r="78" spans="2:4" s="145" customFormat="1" ht="30" customHeight="1" x14ac:dyDescent="0.3">
      <c r="B78" s="148"/>
      <c r="D78" s="148"/>
    </row>
    <row r="79" spans="2:4" s="145" customFormat="1" ht="30" customHeight="1" x14ac:dyDescent="0.3">
      <c r="B79" s="148"/>
      <c r="D79" s="148"/>
    </row>
    <row r="80" spans="2:4" s="145" customFormat="1" ht="30" customHeight="1" x14ac:dyDescent="0.3">
      <c r="B80" s="148"/>
      <c r="D80" s="148"/>
    </row>
    <row r="81" spans="2:7" s="145" customFormat="1" ht="30" customHeight="1" x14ac:dyDescent="0.3">
      <c r="B81" s="148"/>
      <c r="D81" s="148"/>
    </row>
    <row r="82" spans="2:7" s="145" customFormat="1" ht="30" customHeight="1" x14ac:dyDescent="0.3">
      <c r="B82" s="148"/>
      <c r="D82" s="148"/>
      <c r="G82" s="138"/>
    </row>
    <row r="83" spans="2:7" s="145" customFormat="1" ht="30" customHeight="1" x14ac:dyDescent="0.3">
      <c r="B83" s="148"/>
      <c r="D83" s="148"/>
      <c r="G83" s="138"/>
    </row>
    <row r="84" spans="2:7" s="145" customFormat="1" ht="30" customHeight="1" x14ac:dyDescent="0.3">
      <c r="B84" s="148"/>
      <c r="D84" s="148"/>
      <c r="G84" s="138"/>
    </row>
    <row r="85" spans="2:7" s="145" customFormat="1" ht="30" customHeight="1" x14ac:dyDescent="0.3">
      <c r="B85" s="148"/>
      <c r="D85" s="148"/>
      <c r="G85" s="138"/>
    </row>
    <row r="86" spans="2:7" s="145" customFormat="1" ht="30" customHeight="1" x14ac:dyDescent="0.3">
      <c r="B86" s="148"/>
      <c r="D86" s="148"/>
      <c r="G86" s="138"/>
    </row>
    <row r="87" spans="2:7" s="145" customFormat="1" ht="30" customHeight="1" x14ac:dyDescent="0.3">
      <c r="B87" s="148"/>
      <c r="D87" s="148"/>
      <c r="G87" s="138"/>
    </row>
    <row r="88" spans="2:7" s="145" customFormat="1" ht="30" customHeight="1" x14ac:dyDescent="0.3">
      <c r="B88" s="148"/>
      <c r="D88" s="148"/>
      <c r="G88" s="138"/>
    </row>
    <row r="89" spans="2:7" s="145" customFormat="1" ht="30" customHeight="1" x14ac:dyDescent="0.3">
      <c r="B89" s="148"/>
      <c r="D89" s="148"/>
      <c r="G89" s="138"/>
    </row>
    <row r="90" spans="2:7" s="145" customFormat="1" ht="30" customHeight="1" x14ac:dyDescent="0.3">
      <c r="B90" s="148"/>
      <c r="D90" s="148"/>
      <c r="F90" s="138"/>
      <c r="G90" s="138"/>
    </row>
    <row r="91" spans="2:7" s="145" customFormat="1" ht="30" customHeight="1" x14ac:dyDescent="0.3">
      <c r="B91" s="148"/>
      <c r="D91" s="148"/>
      <c r="F91" s="138"/>
      <c r="G91" s="138"/>
    </row>
    <row r="92" spans="2:7" s="145" customFormat="1" ht="30" customHeight="1" x14ac:dyDescent="0.3">
      <c r="B92" s="148"/>
      <c r="D92" s="148"/>
      <c r="F92" s="138"/>
      <c r="G92" s="138"/>
    </row>
    <row r="93" spans="2:7" s="145" customFormat="1" ht="30" customHeight="1" x14ac:dyDescent="0.3">
      <c r="B93" s="148"/>
      <c r="D93" s="148"/>
      <c r="F93" s="138"/>
      <c r="G93" s="138"/>
    </row>
    <row r="94" spans="2:7" s="145" customFormat="1" ht="30" customHeight="1" x14ac:dyDescent="0.3">
      <c r="B94" s="148"/>
      <c r="D94" s="148"/>
      <c r="F94" s="138"/>
      <c r="G94" s="138"/>
    </row>
    <row r="95" spans="2:7" s="145" customFormat="1" ht="30" customHeight="1" x14ac:dyDescent="0.3">
      <c r="B95" s="148"/>
      <c r="D95" s="148"/>
      <c r="F95" s="138"/>
      <c r="G95" s="138"/>
    </row>
    <row r="96" spans="2:7" s="145" customFormat="1" ht="30" customHeight="1" x14ac:dyDescent="0.3">
      <c r="B96" s="148"/>
      <c r="D96" s="148"/>
      <c r="F96" s="138"/>
      <c r="G96" s="138"/>
    </row>
    <row r="97" spans="2:7" s="145" customFormat="1" ht="30" customHeight="1" x14ac:dyDescent="0.3">
      <c r="B97" s="148"/>
      <c r="D97" s="148"/>
      <c r="F97" s="138"/>
      <c r="G97" s="138"/>
    </row>
    <row r="98" spans="2:7" s="145" customFormat="1" ht="30" customHeight="1" x14ac:dyDescent="0.3">
      <c r="B98" s="148"/>
      <c r="D98" s="148"/>
      <c r="F98" s="138"/>
      <c r="G98" s="138"/>
    </row>
    <row r="99" spans="2:7" s="145" customFormat="1" ht="30" customHeight="1" x14ac:dyDescent="0.3">
      <c r="B99" s="148"/>
      <c r="D99" s="148"/>
      <c r="F99" s="138"/>
      <c r="G99" s="138"/>
    </row>
    <row r="100" spans="2:7" s="145" customFormat="1" ht="30" customHeight="1" x14ac:dyDescent="0.3">
      <c r="B100" s="148"/>
      <c r="D100" s="148"/>
      <c r="F100" s="138"/>
      <c r="G100" s="138"/>
    </row>
    <row r="101" spans="2:7" s="145" customFormat="1" ht="30" customHeight="1" x14ac:dyDescent="0.3">
      <c r="B101" s="148"/>
      <c r="D101" s="148"/>
      <c r="F101" s="138"/>
      <c r="G101" s="138"/>
    </row>
    <row r="102" spans="2:7" s="145" customFormat="1" ht="30" customHeight="1" x14ac:dyDescent="0.3">
      <c r="B102" s="148"/>
      <c r="D102" s="148"/>
      <c r="E102" s="138"/>
      <c r="F102" s="138"/>
      <c r="G102" s="138"/>
    </row>
    <row r="103" spans="2:7" s="145" customFormat="1" ht="30" customHeight="1" x14ac:dyDescent="0.3">
      <c r="B103" s="148"/>
      <c r="D103" s="148"/>
      <c r="E103" s="138"/>
      <c r="F103" s="138"/>
      <c r="G103" s="138"/>
    </row>
    <row r="104" spans="2:7" s="145" customFormat="1" ht="30" customHeight="1" x14ac:dyDescent="0.3">
      <c r="B104" s="148"/>
      <c r="D104" s="148"/>
      <c r="E104" s="138"/>
      <c r="F104" s="138"/>
      <c r="G104" s="138"/>
    </row>
    <row r="105" spans="2:7" s="145" customFormat="1" ht="30" customHeight="1" x14ac:dyDescent="0.3">
      <c r="B105" s="148"/>
      <c r="D105" s="148"/>
      <c r="E105" s="138"/>
      <c r="F105" s="138"/>
      <c r="G105" s="138"/>
    </row>
    <row r="106" spans="2:7" s="145" customFormat="1" ht="30" customHeight="1" x14ac:dyDescent="0.3">
      <c r="B106" s="148"/>
      <c r="D106" s="148"/>
      <c r="E106" s="138"/>
      <c r="F106" s="138"/>
      <c r="G106" s="138"/>
    </row>
    <row r="107" spans="2:7" s="145" customFormat="1" ht="30" customHeight="1" x14ac:dyDescent="0.3">
      <c r="B107" s="148"/>
      <c r="D107" s="148"/>
      <c r="E107" s="138"/>
      <c r="F107" s="138"/>
      <c r="G107" s="138"/>
    </row>
    <row r="108" spans="2:7" s="145" customFormat="1" ht="30" customHeight="1" x14ac:dyDescent="0.3">
      <c r="B108" s="148"/>
      <c r="D108" s="148"/>
      <c r="E108" s="138"/>
      <c r="F108" s="138"/>
      <c r="G108" s="138"/>
    </row>
    <row r="109" spans="2:7" s="145" customFormat="1" ht="30" customHeight="1" x14ac:dyDescent="0.3">
      <c r="B109" s="148"/>
      <c r="D109" s="148"/>
      <c r="E109" s="138"/>
      <c r="F109" s="138"/>
      <c r="G109" s="138"/>
    </row>
    <row r="110" spans="2:7" s="145" customFormat="1" ht="30" customHeight="1" x14ac:dyDescent="0.3">
      <c r="B110" s="148"/>
      <c r="D110" s="148"/>
      <c r="E110" s="138"/>
      <c r="F110" s="138"/>
      <c r="G110" s="138"/>
    </row>
    <row r="111" spans="2:7" s="145" customFormat="1" ht="30" customHeight="1" x14ac:dyDescent="0.3">
      <c r="B111" s="148"/>
      <c r="D111" s="148"/>
      <c r="E111" s="138"/>
      <c r="F111" s="138"/>
      <c r="G111" s="138"/>
    </row>
    <row r="112" spans="2:7" s="145" customFormat="1" ht="30" customHeight="1" x14ac:dyDescent="0.3">
      <c r="B112" s="148"/>
      <c r="D112" s="148"/>
      <c r="E112" s="138"/>
      <c r="F112" s="138"/>
      <c r="G112" s="138"/>
    </row>
    <row r="113" spans="2:7" s="145" customFormat="1" ht="18" customHeight="1" x14ac:dyDescent="0.3">
      <c r="B113" s="148"/>
      <c r="D113" s="148"/>
      <c r="E113" s="138"/>
      <c r="F113" s="138"/>
      <c r="G113" s="138"/>
    </row>
    <row r="114" spans="2:7" s="145" customFormat="1" ht="18" customHeight="1" x14ac:dyDescent="0.3">
      <c r="B114" s="148"/>
      <c r="D114" s="148"/>
      <c r="E114" s="138"/>
      <c r="F114" s="138"/>
      <c r="G114" s="138"/>
    </row>
    <row r="115" spans="2:7" s="145" customFormat="1" ht="18" customHeight="1" x14ac:dyDescent="0.3">
      <c r="B115" s="148"/>
      <c r="D115" s="148"/>
      <c r="E115" s="138"/>
      <c r="F115" s="138"/>
      <c r="G115" s="138"/>
    </row>
    <row r="116" spans="2:7" s="145" customFormat="1" ht="18" customHeight="1" x14ac:dyDescent="0.3">
      <c r="B116" s="148"/>
      <c r="D116" s="148"/>
      <c r="E116" s="138"/>
      <c r="F116" s="138"/>
      <c r="G116" s="138"/>
    </row>
    <row r="117" spans="2:7" s="145" customFormat="1" ht="18" customHeight="1" x14ac:dyDescent="0.3">
      <c r="B117" s="148"/>
      <c r="D117" s="148"/>
      <c r="E117" s="138"/>
      <c r="F117" s="138"/>
      <c r="G117" s="138"/>
    </row>
    <row r="118" spans="2:7" s="145" customFormat="1" ht="18" customHeight="1" x14ac:dyDescent="0.3">
      <c r="B118" s="148"/>
      <c r="D118" s="148"/>
      <c r="E118" s="138"/>
      <c r="F118" s="138"/>
      <c r="G118" s="138"/>
    </row>
  </sheetData>
  <autoFilter ref="A4:C4" xr:uid="{A32C71CC-C9FA-4E84-9B77-4A0B31A59556}"/>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182D-DE28-4EE4-ADE4-B4363709CCEF}">
  <sheetPr>
    <tabColor rgb="FFFEF4E5"/>
  </sheetPr>
  <dimension ref="A1:H171"/>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6" customWidth="1"/>
    <col min="2" max="2" width="11" style="138" customWidth="1"/>
    <col min="3" max="3" width="13.44140625" style="138" customWidth="1"/>
    <col min="4" max="4" width="22.6640625" style="138" customWidth="1"/>
    <col min="5" max="5" width="17.6640625" style="138" customWidth="1"/>
    <col min="6" max="6" width="24" style="138" customWidth="1"/>
    <col min="7" max="7" width="18.33203125" style="138" customWidth="1"/>
    <col min="8" max="8" width="25" style="138" customWidth="1"/>
    <col min="9" max="16384" width="8.5546875" style="138"/>
  </cols>
  <sheetData>
    <row r="1" spans="1:8" s="68" customFormat="1" ht="18" customHeight="1" x14ac:dyDescent="0.3">
      <c r="A1" s="382" t="s">
        <v>198</v>
      </c>
      <c r="B1" s="382" t="s">
        <v>199</v>
      </c>
    </row>
    <row r="2" spans="1:8" ht="18" customHeight="1" x14ac:dyDescent="0.3">
      <c r="B2" s="131" t="s">
        <v>200</v>
      </c>
    </row>
    <row r="3" spans="1:8" ht="18" customHeight="1" x14ac:dyDescent="0.3">
      <c r="B3" s="179"/>
      <c r="H3" s="145"/>
    </row>
    <row r="4" spans="1:8" ht="30" customHeight="1" x14ac:dyDescent="0.3">
      <c r="A4" s="201"/>
      <c r="B4" s="201"/>
      <c r="C4" s="614" t="s">
        <v>201</v>
      </c>
      <c r="D4" s="615"/>
      <c r="E4" s="612" t="s">
        <v>202</v>
      </c>
      <c r="F4" s="615"/>
      <c r="G4" s="612" t="s">
        <v>203</v>
      </c>
      <c r="H4" s="615"/>
    </row>
    <row r="5" spans="1:8" s="145" customFormat="1" ht="30" customHeight="1" thickBot="1" x14ac:dyDescent="0.35">
      <c r="A5" s="202"/>
      <c r="B5" s="203"/>
      <c r="C5" s="170" t="s">
        <v>204</v>
      </c>
      <c r="D5" s="171" t="s">
        <v>169</v>
      </c>
      <c r="E5" s="172" t="s">
        <v>205</v>
      </c>
      <c r="F5" s="171" t="s">
        <v>206</v>
      </c>
      <c r="G5" s="172" t="s">
        <v>205</v>
      </c>
      <c r="H5" s="171" t="s">
        <v>206</v>
      </c>
    </row>
    <row r="6" spans="1:8" s="145" customFormat="1" ht="30" customHeight="1" x14ac:dyDescent="0.3">
      <c r="A6" s="204">
        <v>41455</v>
      </c>
      <c r="B6" s="69" t="s">
        <v>1</v>
      </c>
      <c r="C6" s="158">
        <v>4.21</v>
      </c>
      <c r="D6" s="174">
        <v>32.4</v>
      </c>
      <c r="E6" s="147">
        <v>2</v>
      </c>
      <c r="F6" s="174">
        <v>3.4</v>
      </c>
      <c r="G6" s="147">
        <f>24+13</f>
        <v>37</v>
      </c>
      <c r="H6" s="174">
        <f t="shared" ref="H6:H20" si="0">100-F6</f>
        <v>96.6</v>
      </c>
    </row>
    <row r="7" spans="1:8" s="145" customFormat="1" ht="30" customHeight="1" x14ac:dyDescent="0.3">
      <c r="A7" s="204">
        <v>41455</v>
      </c>
      <c r="B7" s="69" t="s">
        <v>2</v>
      </c>
      <c r="C7" s="158">
        <v>3.39</v>
      </c>
      <c r="D7" s="174">
        <v>27.1</v>
      </c>
      <c r="E7" s="147">
        <v>8</v>
      </c>
      <c r="F7" s="174">
        <v>22.6</v>
      </c>
      <c r="G7" s="147">
        <f>13+17</f>
        <v>30</v>
      </c>
      <c r="H7" s="174">
        <f t="shared" si="0"/>
        <v>77.400000000000006</v>
      </c>
    </row>
    <row r="8" spans="1:8" s="145" customFormat="1" ht="30" customHeight="1" x14ac:dyDescent="0.3">
      <c r="A8" s="204">
        <v>41455</v>
      </c>
      <c r="B8" s="69" t="s">
        <v>3</v>
      </c>
      <c r="C8" s="158">
        <v>1.51</v>
      </c>
      <c r="D8" s="174">
        <v>15.5</v>
      </c>
      <c r="E8" s="147">
        <v>26</v>
      </c>
      <c r="F8" s="174">
        <v>36.299999999999997</v>
      </c>
      <c r="G8" s="147">
        <f>39+3</f>
        <v>42</v>
      </c>
      <c r="H8" s="174">
        <f t="shared" si="0"/>
        <v>63.7</v>
      </c>
    </row>
    <row r="9" spans="1:8" s="145" customFormat="1" ht="30" customHeight="1" x14ac:dyDescent="0.3">
      <c r="A9" s="204">
        <v>41455</v>
      </c>
      <c r="B9" s="182" t="s">
        <v>106</v>
      </c>
      <c r="C9" s="158">
        <v>1.61</v>
      </c>
      <c r="D9" s="174">
        <v>17.8</v>
      </c>
      <c r="E9" s="147">
        <v>41</v>
      </c>
      <c r="F9" s="174">
        <v>25.1</v>
      </c>
      <c r="G9" s="147">
        <f>36+11+10</f>
        <v>57</v>
      </c>
      <c r="H9" s="174">
        <f t="shared" si="0"/>
        <v>74.900000000000006</v>
      </c>
    </row>
    <row r="10" spans="1:8" s="192" customFormat="1" ht="30" customHeight="1" x14ac:dyDescent="0.3">
      <c r="A10" s="205">
        <v>41455</v>
      </c>
      <c r="B10" s="184" t="s">
        <v>104</v>
      </c>
      <c r="C10" s="154">
        <v>2.2799999999999998</v>
      </c>
      <c r="D10" s="206">
        <v>21</v>
      </c>
      <c r="E10" s="191">
        <v>77</v>
      </c>
      <c r="F10" s="206">
        <v>7.1</v>
      </c>
      <c r="G10" s="191">
        <f>10+112+44</f>
        <v>166</v>
      </c>
      <c r="H10" s="206">
        <f t="shared" si="0"/>
        <v>92.9</v>
      </c>
    </row>
    <row r="11" spans="1:8" s="145" customFormat="1" ht="30" customHeight="1" x14ac:dyDescent="0.3">
      <c r="A11" s="204">
        <v>41820</v>
      </c>
      <c r="B11" s="69" t="s">
        <v>1</v>
      </c>
      <c r="C11" s="158">
        <v>3.95</v>
      </c>
      <c r="D11" s="174">
        <v>31.5</v>
      </c>
      <c r="E11" s="147">
        <v>2</v>
      </c>
      <c r="F11" s="174">
        <v>1</v>
      </c>
      <c r="G11" s="147">
        <f>1+18+16</f>
        <v>35</v>
      </c>
      <c r="H11" s="174">
        <f t="shared" si="0"/>
        <v>99</v>
      </c>
    </row>
    <row r="12" spans="1:8" s="145" customFormat="1" ht="30" customHeight="1" x14ac:dyDescent="0.3">
      <c r="A12" s="204">
        <v>41820</v>
      </c>
      <c r="B12" s="69" t="s">
        <v>2</v>
      </c>
      <c r="C12" s="158">
        <v>3.05</v>
      </c>
      <c r="D12" s="174">
        <v>24.8</v>
      </c>
      <c r="E12" s="147">
        <v>6</v>
      </c>
      <c r="F12" s="174">
        <v>11.3</v>
      </c>
      <c r="G12" s="147">
        <f>20+12</f>
        <v>32</v>
      </c>
      <c r="H12" s="174">
        <f t="shared" si="0"/>
        <v>88.7</v>
      </c>
    </row>
    <row r="13" spans="1:8" s="145" customFormat="1" ht="30" customHeight="1" x14ac:dyDescent="0.3">
      <c r="A13" s="204">
        <v>41820</v>
      </c>
      <c r="B13" s="69" t="s">
        <v>3</v>
      </c>
      <c r="C13" s="158">
        <v>1.53</v>
      </c>
      <c r="D13" s="174">
        <v>15.2</v>
      </c>
      <c r="E13" s="147">
        <v>22</v>
      </c>
      <c r="F13" s="174">
        <v>20.399999999999999</v>
      </c>
      <c r="G13" s="147">
        <f>38+4</f>
        <v>42</v>
      </c>
      <c r="H13" s="174">
        <f t="shared" si="0"/>
        <v>79.599999999999994</v>
      </c>
    </row>
    <row r="14" spans="1:8" s="145" customFormat="1" ht="30" customHeight="1" x14ac:dyDescent="0.3">
      <c r="A14" s="204">
        <v>41820</v>
      </c>
      <c r="B14" s="182" t="s">
        <v>106</v>
      </c>
      <c r="C14" s="158">
        <v>1.69</v>
      </c>
      <c r="D14" s="174">
        <v>19.2</v>
      </c>
      <c r="E14" s="147">
        <v>40</v>
      </c>
      <c r="F14" s="174">
        <v>19.3</v>
      </c>
      <c r="G14" s="147">
        <f>44+10+10</f>
        <v>64</v>
      </c>
      <c r="H14" s="174">
        <f t="shared" si="0"/>
        <v>80.7</v>
      </c>
    </row>
    <row r="15" spans="1:8" s="192" customFormat="1" ht="30" customHeight="1" x14ac:dyDescent="0.3">
      <c r="A15" s="204">
        <v>41820</v>
      </c>
      <c r="B15" s="184" t="s">
        <v>104</v>
      </c>
      <c r="C15" s="154">
        <v>2.21</v>
      </c>
      <c r="D15" s="206">
        <v>20.9</v>
      </c>
      <c r="E15" s="191">
        <v>70</v>
      </c>
      <c r="F15" s="206">
        <v>3.4</v>
      </c>
      <c r="G15" s="191">
        <f>11+120+42</f>
        <v>173</v>
      </c>
      <c r="H15" s="206">
        <f t="shared" si="0"/>
        <v>96.6</v>
      </c>
    </row>
    <row r="16" spans="1:8" s="145" customFormat="1" ht="30" customHeight="1" x14ac:dyDescent="0.3">
      <c r="A16" s="204">
        <v>42185</v>
      </c>
      <c r="B16" s="69" t="s">
        <v>1</v>
      </c>
      <c r="C16" s="158">
        <v>3.7</v>
      </c>
      <c r="D16" s="174">
        <v>29.6</v>
      </c>
      <c r="E16" s="147">
        <v>2</v>
      </c>
      <c r="F16" s="174">
        <v>3</v>
      </c>
      <c r="G16" s="147">
        <f>19+15</f>
        <v>34</v>
      </c>
      <c r="H16" s="174">
        <f t="shared" si="0"/>
        <v>97</v>
      </c>
    </row>
    <row r="17" spans="1:8" s="145" customFormat="1" ht="30" customHeight="1" x14ac:dyDescent="0.3">
      <c r="A17" s="204">
        <v>42185</v>
      </c>
      <c r="B17" s="69" t="s">
        <v>2</v>
      </c>
      <c r="C17" s="158">
        <v>2.9</v>
      </c>
      <c r="D17" s="174">
        <v>24.7</v>
      </c>
      <c r="E17" s="147">
        <v>6</v>
      </c>
      <c r="F17" s="174">
        <v>8.8000000000000007</v>
      </c>
      <c r="G17" s="147">
        <f>24+11</f>
        <v>35</v>
      </c>
      <c r="H17" s="174">
        <f t="shared" si="0"/>
        <v>91.2</v>
      </c>
    </row>
    <row r="18" spans="1:8" s="145" customFormat="1" ht="30" customHeight="1" x14ac:dyDescent="0.3">
      <c r="A18" s="204">
        <v>42185</v>
      </c>
      <c r="B18" s="69" t="s">
        <v>3</v>
      </c>
      <c r="C18" s="158">
        <v>1.4</v>
      </c>
      <c r="D18" s="174">
        <v>14.2</v>
      </c>
      <c r="E18" s="147">
        <v>21</v>
      </c>
      <c r="F18" s="174">
        <v>21.9</v>
      </c>
      <c r="G18" s="147">
        <f>39+3</f>
        <v>42</v>
      </c>
      <c r="H18" s="174">
        <f t="shared" si="0"/>
        <v>78.099999999999994</v>
      </c>
    </row>
    <row r="19" spans="1:8" s="145" customFormat="1" ht="30" customHeight="1" x14ac:dyDescent="0.3">
      <c r="A19" s="204">
        <v>42185</v>
      </c>
      <c r="B19" s="182" t="s">
        <v>106</v>
      </c>
      <c r="C19" s="158">
        <v>1.7</v>
      </c>
      <c r="D19" s="174">
        <v>18.8</v>
      </c>
      <c r="E19" s="147">
        <v>40</v>
      </c>
      <c r="F19" s="174">
        <v>23.2</v>
      </c>
      <c r="G19" s="147">
        <f>4+37+14</f>
        <v>55</v>
      </c>
      <c r="H19" s="174">
        <f t="shared" si="0"/>
        <v>76.8</v>
      </c>
    </row>
    <row r="20" spans="1:8" s="192" customFormat="1" ht="30" customHeight="1" x14ac:dyDescent="0.3">
      <c r="A20" s="205">
        <v>42185</v>
      </c>
      <c r="B20" s="184" t="s">
        <v>104</v>
      </c>
      <c r="C20" s="154">
        <v>2.1</v>
      </c>
      <c r="D20" s="206">
        <v>20.2</v>
      </c>
      <c r="E20" s="191">
        <v>69</v>
      </c>
      <c r="F20" s="206">
        <v>5.0999999999999996</v>
      </c>
      <c r="G20" s="191">
        <f>119+4+43</f>
        <v>166</v>
      </c>
      <c r="H20" s="206">
        <f t="shared" si="0"/>
        <v>94.9</v>
      </c>
    </row>
    <row r="21" spans="1:8" s="145" customFormat="1" ht="30" customHeight="1" x14ac:dyDescent="0.3">
      <c r="A21" s="204">
        <v>42551</v>
      </c>
      <c r="B21" s="69" t="s">
        <v>1</v>
      </c>
      <c r="C21" s="158">
        <v>3.7</v>
      </c>
      <c r="D21" s="174">
        <v>29.4</v>
      </c>
      <c r="E21" s="147">
        <v>3</v>
      </c>
      <c r="F21" s="174">
        <v>2.2999999999999998</v>
      </c>
      <c r="G21" s="147">
        <f>1+26+5</f>
        <v>32</v>
      </c>
      <c r="H21" s="174">
        <f>100-F21</f>
        <v>97.7</v>
      </c>
    </row>
    <row r="22" spans="1:8" s="145" customFormat="1" ht="30" customHeight="1" x14ac:dyDescent="0.3">
      <c r="A22" s="204">
        <v>42551</v>
      </c>
      <c r="B22" s="69" t="s">
        <v>2</v>
      </c>
      <c r="C22" s="158">
        <v>2.8</v>
      </c>
      <c r="D22" s="174">
        <v>24.4</v>
      </c>
      <c r="E22" s="147">
        <v>7</v>
      </c>
      <c r="F22" s="174">
        <v>15.8</v>
      </c>
      <c r="G22" s="147">
        <f>22+7</f>
        <v>29</v>
      </c>
      <c r="H22" s="174">
        <f t="shared" ref="H22:H25" si="1">100-F22</f>
        <v>84.2</v>
      </c>
    </row>
    <row r="23" spans="1:8" s="145" customFormat="1" ht="30" customHeight="1" x14ac:dyDescent="0.3">
      <c r="A23" s="204">
        <v>42551</v>
      </c>
      <c r="B23" s="69" t="s">
        <v>3</v>
      </c>
      <c r="C23" s="158">
        <v>1.3</v>
      </c>
      <c r="D23" s="174">
        <v>13.5</v>
      </c>
      <c r="E23" s="147">
        <v>24</v>
      </c>
      <c r="F23" s="174">
        <v>21</v>
      </c>
      <c r="G23" s="147">
        <f>2+40+1</f>
        <v>43</v>
      </c>
      <c r="H23" s="174">
        <f t="shared" si="1"/>
        <v>79</v>
      </c>
    </row>
    <row r="24" spans="1:8" s="145" customFormat="1" ht="30" customHeight="1" x14ac:dyDescent="0.3">
      <c r="A24" s="204">
        <v>42551</v>
      </c>
      <c r="B24" s="182" t="s">
        <v>106</v>
      </c>
      <c r="C24" s="158">
        <v>1.8</v>
      </c>
      <c r="D24" s="174">
        <v>20.3</v>
      </c>
      <c r="E24" s="147">
        <v>31</v>
      </c>
      <c r="F24" s="174">
        <v>16.2</v>
      </c>
      <c r="G24" s="147">
        <f>6+45+10</f>
        <v>61</v>
      </c>
      <c r="H24" s="174">
        <f t="shared" si="1"/>
        <v>83.8</v>
      </c>
    </row>
    <row r="25" spans="1:8" s="192" customFormat="1" ht="30" customHeight="1" x14ac:dyDescent="0.3">
      <c r="A25" s="205">
        <v>42551</v>
      </c>
      <c r="B25" s="184" t="s">
        <v>104</v>
      </c>
      <c r="C25" s="154">
        <v>2.1</v>
      </c>
      <c r="D25" s="206">
        <v>20.399999999999999</v>
      </c>
      <c r="E25" s="191">
        <v>65</v>
      </c>
      <c r="F25" s="206">
        <v>5.7</v>
      </c>
      <c r="G25" s="191">
        <f>9+133+23</f>
        <v>165</v>
      </c>
      <c r="H25" s="206">
        <f t="shared" si="1"/>
        <v>94.3</v>
      </c>
    </row>
    <row r="26" spans="1:8" s="145" customFormat="1" ht="30" customHeight="1" x14ac:dyDescent="0.3">
      <c r="A26" s="204">
        <v>42916</v>
      </c>
      <c r="B26" s="69" t="s">
        <v>1</v>
      </c>
      <c r="C26" s="158">
        <v>3.4</v>
      </c>
      <c r="D26" s="174">
        <v>26.9</v>
      </c>
      <c r="E26" s="147">
        <v>5</v>
      </c>
      <c r="F26" s="207">
        <v>55.9</v>
      </c>
      <c r="G26" s="147">
        <v>29</v>
      </c>
      <c r="H26" s="207">
        <v>79.3</v>
      </c>
    </row>
    <row r="27" spans="1:8" s="145" customFormat="1" ht="30" customHeight="1" x14ac:dyDescent="0.3">
      <c r="A27" s="204">
        <v>42916</v>
      </c>
      <c r="B27" s="69" t="s">
        <v>2</v>
      </c>
      <c r="C27" s="158">
        <v>2.9</v>
      </c>
      <c r="D27" s="174">
        <v>26.1</v>
      </c>
      <c r="E27" s="147">
        <v>4</v>
      </c>
      <c r="F27" s="207">
        <v>21.9</v>
      </c>
      <c r="G27" s="147">
        <v>33</v>
      </c>
      <c r="H27" s="207">
        <v>12.7</v>
      </c>
    </row>
    <row r="28" spans="1:8" s="145" customFormat="1" ht="30" customHeight="1" x14ac:dyDescent="0.3">
      <c r="A28" s="204">
        <v>42916</v>
      </c>
      <c r="B28" s="69" t="s">
        <v>3</v>
      </c>
      <c r="C28" s="158">
        <v>1.6</v>
      </c>
      <c r="D28" s="174">
        <v>16.8</v>
      </c>
      <c r="E28" s="147">
        <v>19</v>
      </c>
      <c r="F28" s="207">
        <v>16.2</v>
      </c>
      <c r="G28" s="147">
        <v>50</v>
      </c>
      <c r="H28" s="207">
        <v>6.2</v>
      </c>
    </row>
    <row r="29" spans="1:8" s="145" customFormat="1" ht="30" customHeight="1" x14ac:dyDescent="0.3">
      <c r="A29" s="204">
        <v>42916</v>
      </c>
      <c r="B29" s="182" t="s">
        <v>106</v>
      </c>
      <c r="C29" s="158">
        <v>2</v>
      </c>
      <c r="D29" s="174">
        <v>22</v>
      </c>
      <c r="E29" s="147">
        <v>29</v>
      </c>
      <c r="F29" s="207">
        <v>6</v>
      </c>
      <c r="G29" s="147">
        <v>60</v>
      </c>
      <c r="H29" s="207">
        <v>1.8</v>
      </c>
    </row>
    <row r="30" spans="1:8" s="192" customFormat="1" ht="30" customHeight="1" x14ac:dyDescent="0.3">
      <c r="A30" s="205">
        <v>42916</v>
      </c>
      <c r="B30" s="184" t="s">
        <v>104</v>
      </c>
      <c r="C30" s="154">
        <v>2.2000000000000002</v>
      </c>
      <c r="D30" s="206">
        <v>21.8</v>
      </c>
      <c r="E30" s="191">
        <v>57</v>
      </c>
      <c r="F30" s="208">
        <v>100</v>
      </c>
      <c r="G30" s="191">
        <v>172</v>
      </c>
      <c r="H30" s="208">
        <v>100</v>
      </c>
    </row>
    <row r="31" spans="1:8" s="145" customFormat="1" ht="30" customHeight="1" x14ac:dyDescent="0.3">
      <c r="A31" s="204">
        <v>43281</v>
      </c>
      <c r="B31" s="69" t="s">
        <v>1</v>
      </c>
      <c r="C31" s="158">
        <v>3.8</v>
      </c>
      <c r="D31" s="174">
        <v>30.6</v>
      </c>
      <c r="E31" s="147">
        <v>2</v>
      </c>
      <c r="F31" s="174">
        <v>1.8</v>
      </c>
      <c r="G31" s="147">
        <v>29</v>
      </c>
      <c r="H31" s="174">
        <v>98.2</v>
      </c>
    </row>
    <row r="32" spans="1:8" s="145" customFormat="1" ht="30" customHeight="1" x14ac:dyDescent="0.3">
      <c r="A32" s="204">
        <v>43281</v>
      </c>
      <c r="B32" s="69" t="s">
        <v>2</v>
      </c>
      <c r="C32" s="158">
        <v>3.2</v>
      </c>
      <c r="D32" s="174">
        <v>28</v>
      </c>
      <c r="E32" s="147">
        <v>5</v>
      </c>
      <c r="F32" s="174">
        <v>9.3000000000000007</v>
      </c>
      <c r="G32" s="147">
        <v>33</v>
      </c>
      <c r="H32" s="174">
        <v>90.7</v>
      </c>
    </row>
    <row r="33" spans="1:8" s="145" customFormat="1" ht="30" customHeight="1" x14ac:dyDescent="0.3">
      <c r="A33" s="204">
        <v>43281</v>
      </c>
      <c r="B33" s="69" t="s">
        <v>3</v>
      </c>
      <c r="C33" s="158">
        <v>1.9</v>
      </c>
      <c r="D33" s="174">
        <v>20</v>
      </c>
      <c r="E33" s="147">
        <v>14</v>
      </c>
      <c r="F33" s="174">
        <v>10.1</v>
      </c>
      <c r="G33" s="147">
        <v>50</v>
      </c>
      <c r="H33" s="174">
        <v>89.9</v>
      </c>
    </row>
    <row r="34" spans="1:8" s="145" customFormat="1" ht="30" customHeight="1" x14ac:dyDescent="0.3">
      <c r="A34" s="204">
        <v>43281</v>
      </c>
      <c r="B34" s="182" t="s">
        <v>106</v>
      </c>
      <c r="C34" s="158">
        <v>2</v>
      </c>
      <c r="D34" s="174">
        <v>20.8</v>
      </c>
      <c r="E34" s="147">
        <v>30</v>
      </c>
      <c r="F34" s="174">
        <v>18.600000000000001</v>
      </c>
      <c r="G34" s="147">
        <v>60</v>
      </c>
      <c r="H34" s="174">
        <v>81.400000000000006</v>
      </c>
    </row>
    <row r="35" spans="1:8" s="192" customFormat="1" ht="30" customHeight="1" x14ac:dyDescent="0.3">
      <c r="A35" s="205">
        <v>43281</v>
      </c>
      <c r="B35" s="184" t="s">
        <v>104</v>
      </c>
      <c r="C35" s="154">
        <v>2.4</v>
      </c>
      <c r="D35" s="206">
        <v>23.3</v>
      </c>
      <c r="E35" s="191">
        <v>51</v>
      </c>
      <c r="F35" s="206">
        <v>3.9</v>
      </c>
      <c r="G35" s="191">
        <v>172</v>
      </c>
      <c r="H35" s="206">
        <v>96.1</v>
      </c>
    </row>
    <row r="36" spans="1:8" s="145" customFormat="1" ht="30" customHeight="1" x14ac:dyDescent="0.3">
      <c r="A36" s="204">
        <v>43646</v>
      </c>
      <c r="B36" s="69" t="s">
        <v>1</v>
      </c>
      <c r="C36" s="158">
        <v>3.4</v>
      </c>
      <c r="D36" s="174">
        <v>27.1</v>
      </c>
      <c r="E36" s="147">
        <v>3</v>
      </c>
      <c r="F36" s="174">
        <v>2.1</v>
      </c>
      <c r="G36" s="147">
        <v>30</v>
      </c>
      <c r="H36" s="174">
        <v>97.9</v>
      </c>
    </row>
    <row r="37" spans="1:8" s="145" customFormat="1" ht="30" customHeight="1" x14ac:dyDescent="0.3">
      <c r="A37" s="204">
        <v>43646</v>
      </c>
      <c r="B37" s="69" t="s">
        <v>2</v>
      </c>
      <c r="C37" s="158">
        <v>3.7</v>
      </c>
      <c r="D37" s="174">
        <v>32.4</v>
      </c>
      <c r="E37" s="147">
        <v>2</v>
      </c>
      <c r="F37" s="174">
        <v>5</v>
      </c>
      <c r="G37" s="147">
        <v>31</v>
      </c>
      <c r="H37" s="174">
        <v>95</v>
      </c>
    </row>
    <row r="38" spans="1:8" s="145" customFormat="1" ht="30" customHeight="1" x14ac:dyDescent="0.3">
      <c r="A38" s="204">
        <v>43646</v>
      </c>
      <c r="B38" s="69" t="s">
        <v>3</v>
      </c>
      <c r="C38" s="158">
        <v>2.1</v>
      </c>
      <c r="D38" s="174">
        <v>21.3</v>
      </c>
      <c r="E38" s="147">
        <v>9</v>
      </c>
      <c r="F38" s="174">
        <v>4.4000000000000004</v>
      </c>
      <c r="G38" s="147">
        <v>62</v>
      </c>
      <c r="H38" s="174">
        <v>95.6</v>
      </c>
    </row>
    <row r="39" spans="1:8" s="145" customFormat="1" ht="30" customHeight="1" x14ac:dyDescent="0.3">
      <c r="A39" s="204">
        <v>43646</v>
      </c>
      <c r="B39" s="182" t="s">
        <v>106</v>
      </c>
      <c r="C39" s="158">
        <v>1.7</v>
      </c>
      <c r="D39" s="174">
        <v>18.8</v>
      </c>
      <c r="E39" s="147">
        <v>33</v>
      </c>
      <c r="F39" s="174">
        <v>20.399999999999999</v>
      </c>
      <c r="G39" s="147">
        <v>57</v>
      </c>
      <c r="H39" s="174">
        <v>79.599999999999994</v>
      </c>
    </row>
    <row r="40" spans="1:8" s="192" customFormat="1" ht="30" customHeight="1" x14ac:dyDescent="0.3">
      <c r="A40" s="205">
        <v>43646</v>
      </c>
      <c r="B40" s="184" t="s">
        <v>104</v>
      </c>
      <c r="C40" s="154">
        <v>2.4</v>
      </c>
      <c r="D40" s="206">
        <v>22.8</v>
      </c>
      <c r="E40" s="191">
        <v>47</v>
      </c>
      <c r="F40" s="206">
        <v>3.1</v>
      </c>
      <c r="G40" s="191">
        <v>180</v>
      </c>
      <c r="H40" s="206">
        <v>96.9</v>
      </c>
    </row>
    <row r="41" spans="1:8" s="145" customFormat="1" ht="30" customHeight="1" x14ac:dyDescent="0.3">
      <c r="A41" s="107">
        <v>44196</v>
      </c>
      <c r="B41" s="69" t="s">
        <v>1</v>
      </c>
      <c r="C41" s="158">
        <v>3.6</v>
      </c>
      <c r="D41" s="174">
        <v>28.5</v>
      </c>
      <c r="E41" s="209" t="s">
        <v>34</v>
      </c>
      <c r="F41" s="210" t="s">
        <v>34</v>
      </c>
      <c r="G41" s="147">
        <v>33</v>
      </c>
      <c r="H41" s="174">
        <v>100</v>
      </c>
    </row>
    <row r="42" spans="1:8" s="145" customFormat="1" ht="30" customHeight="1" x14ac:dyDescent="0.3">
      <c r="A42" s="107">
        <v>44196</v>
      </c>
      <c r="B42" s="69" t="s">
        <v>2</v>
      </c>
      <c r="C42" s="158">
        <v>3.1</v>
      </c>
      <c r="D42" s="174">
        <v>26.2</v>
      </c>
      <c r="E42" s="147">
        <v>4</v>
      </c>
      <c r="F42" s="174">
        <v>11.1</v>
      </c>
      <c r="G42" s="147">
        <v>33</v>
      </c>
      <c r="H42" s="174">
        <v>88.9</v>
      </c>
    </row>
    <row r="43" spans="1:8" s="145" customFormat="1" ht="30" customHeight="1" x14ac:dyDescent="0.3">
      <c r="A43" s="107">
        <v>44196</v>
      </c>
      <c r="B43" s="69" t="s">
        <v>3</v>
      </c>
      <c r="C43" s="158">
        <v>2</v>
      </c>
      <c r="D43" s="174">
        <v>22.1</v>
      </c>
      <c r="E43" s="147">
        <v>8</v>
      </c>
      <c r="F43" s="174">
        <v>7.7</v>
      </c>
      <c r="G43" s="147">
        <v>59</v>
      </c>
      <c r="H43" s="174">
        <v>92.3</v>
      </c>
    </row>
    <row r="44" spans="1:8" s="145" customFormat="1" ht="30" customHeight="1" x14ac:dyDescent="0.3">
      <c r="A44" s="107">
        <v>44196</v>
      </c>
      <c r="B44" s="182" t="s">
        <v>106</v>
      </c>
      <c r="C44" s="158">
        <v>1.7</v>
      </c>
      <c r="D44" s="174">
        <v>18.600000000000001</v>
      </c>
      <c r="E44" s="147">
        <v>35</v>
      </c>
      <c r="F44" s="174">
        <v>22</v>
      </c>
      <c r="G44" s="147">
        <v>52</v>
      </c>
      <c r="H44" s="174">
        <v>78</v>
      </c>
    </row>
    <row r="45" spans="1:8" s="192" customFormat="1" ht="30" customHeight="1" x14ac:dyDescent="0.3">
      <c r="A45" s="149">
        <v>44196</v>
      </c>
      <c r="B45" s="184" t="s">
        <v>104</v>
      </c>
      <c r="C45" s="154">
        <v>2.2999999999999998</v>
      </c>
      <c r="D45" s="206">
        <v>22.4</v>
      </c>
      <c r="E45" s="191">
        <v>47</v>
      </c>
      <c r="F45" s="206">
        <v>2.5</v>
      </c>
      <c r="G45" s="191">
        <v>177</v>
      </c>
      <c r="H45" s="206">
        <v>97.5</v>
      </c>
    </row>
    <row r="46" spans="1:8" s="145" customFormat="1" ht="30" customHeight="1" x14ac:dyDescent="0.3">
      <c r="A46" s="107">
        <v>44561</v>
      </c>
      <c r="B46" s="69" t="s">
        <v>1</v>
      </c>
      <c r="C46" s="160">
        <v>3.1</v>
      </c>
      <c r="D46" s="176">
        <v>25</v>
      </c>
      <c r="E46" s="145">
        <v>1</v>
      </c>
      <c r="F46" s="176">
        <v>0.8</v>
      </c>
      <c r="G46" s="145">
        <v>32</v>
      </c>
      <c r="H46" s="176">
        <v>99.2</v>
      </c>
    </row>
    <row r="47" spans="1:8" s="145" customFormat="1" ht="30" customHeight="1" x14ac:dyDescent="0.3">
      <c r="A47" s="107">
        <v>44561</v>
      </c>
      <c r="B47" s="69" t="s">
        <v>2</v>
      </c>
      <c r="C47" s="160">
        <v>2.9</v>
      </c>
      <c r="D47" s="176">
        <v>22</v>
      </c>
      <c r="E47" s="145">
        <v>4</v>
      </c>
      <c r="F47" s="176">
        <v>6.3</v>
      </c>
      <c r="G47" s="145">
        <v>31</v>
      </c>
      <c r="H47" s="176">
        <v>93.7</v>
      </c>
    </row>
    <row r="48" spans="1:8" s="145" customFormat="1" ht="30" customHeight="1" x14ac:dyDescent="0.3">
      <c r="A48" s="107">
        <v>44561</v>
      </c>
      <c r="B48" s="69" t="s">
        <v>3</v>
      </c>
      <c r="C48" s="160">
        <v>2</v>
      </c>
      <c r="D48" s="176">
        <v>17.3</v>
      </c>
      <c r="E48" s="145">
        <v>9</v>
      </c>
      <c r="F48" s="176">
        <v>8.5</v>
      </c>
      <c r="G48" s="145">
        <v>59</v>
      </c>
      <c r="H48" s="176">
        <v>91.5</v>
      </c>
    </row>
    <row r="49" spans="1:8" s="145" customFormat="1" ht="30" customHeight="1" x14ac:dyDescent="0.3">
      <c r="A49" s="107">
        <v>44561</v>
      </c>
      <c r="B49" s="182" t="s">
        <v>106</v>
      </c>
      <c r="C49" s="160">
        <v>1.6</v>
      </c>
      <c r="D49" s="176">
        <v>21.3</v>
      </c>
      <c r="E49" s="145">
        <v>34</v>
      </c>
      <c r="F49" s="176">
        <v>30.1</v>
      </c>
      <c r="G49" s="145">
        <v>46</v>
      </c>
      <c r="H49" s="176">
        <v>69.900000000000006</v>
      </c>
    </row>
    <row r="50" spans="1:8" s="145" customFormat="1" ht="30" customHeight="1" x14ac:dyDescent="0.3">
      <c r="A50" s="107">
        <v>44561</v>
      </c>
      <c r="B50" s="184" t="s">
        <v>104</v>
      </c>
      <c r="C50" s="154">
        <v>2.2000000000000002</v>
      </c>
      <c r="D50" s="206">
        <v>25.6</v>
      </c>
      <c r="E50" s="191">
        <v>48</v>
      </c>
      <c r="F50" s="206">
        <v>2.7</v>
      </c>
      <c r="G50" s="191">
        <v>168</v>
      </c>
      <c r="H50" s="206">
        <v>97.3</v>
      </c>
    </row>
    <row r="51" spans="1:8" s="145" customFormat="1" ht="30" customHeight="1" x14ac:dyDescent="0.3">
      <c r="A51" s="148"/>
    </row>
    <row r="52" spans="1:8" s="145" customFormat="1" ht="30" customHeight="1" x14ac:dyDescent="0.3">
      <c r="A52" s="148"/>
    </row>
    <row r="53" spans="1:8" s="145" customFormat="1" ht="30" customHeight="1" x14ac:dyDescent="0.3">
      <c r="A53" s="148"/>
    </row>
    <row r="54" spans="1:8" s="145" customFormat="1" ht="30" customHeight="1" x14ac:dyDescent="0.3">
      <c r="A54" s="148"/>
    </row>
    <row r="55" spans="1:8" s="145" customFormat="1" ht="30" customHeight="1" x14ac:dyDescent="0.3">
      <c r="A55" s="148"/>
    </row>
    <row r="56" spans="1:8" s="145" customFormat="1" ht="30" customHeight="1" x14ac:dyDescent="0.3">
      <c r="A56" s="148"/>
    </row>
    <row r="57" spans="1:8" s="145" customFormat="1" ht="30" customHeight="1" x14ac:dyDescent="0.3">
      <c r="A57" s="148"/>
    </row>
    <row r="58" spans="1:8" s="145" customFormat="1" ht="30" customHeight="1" x14ac:dyDescent="0.3">
      <c r="A58" s="148"/>
    </row>
    <row r="59" spans="1:8" s="145" customFormat="1" ht="30" customHeight="1" x14ac:dyDescent="0.3">
      <c r="A59" s="148"/>
    </row>
    <row r="60" spans="1:8" s="145" customFormat="1" ht="30" customHeight="1" x14ac:dyDescent="0.3">
      <c r="A60" s="148"/>
    </row>
    <row r="61" spans="1:8" s="145" customFormat="1" ht="30" customHeight="1" x14ac:dyDescent="0.3">
      <c r="A61" s="148"/>
    </row>
    <row r="62" spans="1:8" s="145" customFormat="1" ht="30" customHeight="1" x14ac:dyDescent="0.3">
      <c r="A62" s="148"/>
    </row>
    <row r="63" spans="1:8" s="145" customFormat="1" ht="30" customHeight="1" x14ac:dyDescent="0.3">
      <c r="A63" s="148"/>
    </row>
    <row r="64" spans="1:8" s="145" customFormat="1" ht="30" customHeight="1" x14ac:dyDescent="0.3">
      <c r="A64" s="148"/>
    </row>
    <row r="65" spans="1:1" s="145" customFormat="1" ht="30" customHeight="1" x14ac:dyDescent="0.3">
      <c r="A65" s="148"/>
    </row>
    <row r="66" spans="1:1" s="145" customFormat="1" ht="30" customHeight="1" x14ac:dyDescent="0.3">
      <c r="A66" s="148"/>
    </row>
    <row r="67" spans="1:1" s="145" customFormat="1" ht="30" customHeight="1" x14ac:dyDescent="0.3">
      <c r="A67" s="148"/>
    </row>
    <row r="68" spans="1:1" s="145" customFormat="1" ht="30" customHeight="1" x14ac:dyDescent="0.3">
      <c r="A68" s="148"/>
    </row>
    <row r="69" spans="1:1" s="145" customFormat="1" ht="30" customHeight="1" x14ac:dyDescent="0.3">
      <c r="A69" s="148"/>
    </row>
    <row r="70" spans="1:1" s="145" customFormat="1" ht="30" customHeight="1" x14ac:dyDescent="0.3">
      <c r="A70" s="148"/>
    </row>
    <row r="71" spans="1:1" s="145" customFormat="1" ht="30" customHeight="1" x14ac:dyDescent="0.3">
      <c r="A71" s="148"/>
    </row>
    <row r="72" spans="1:1" s="145" customFormat="1" ht="30" customHeight="1" x14ac:dyDescent="0.3">
      <c r="A72" s="148"/>
    </row>
    <row r="73" spans="1:1" s="145" customFormat="1" ht="30" customHeight="1" x14ac:dyDescent="0.3">
      <c r="A73" s="148"/>
    </row>
    <row r="74" spans="1:1" s="145" customFormat="1" ht="30" customHeight="1" x14ac:dyDescent="0.3">
      <c r="A74" s="148"/>
    </row>
    <row r="75" spans="1:1" s="145" customFormat="1" ht="30" customHeight="1" x14ac:dyDescent="0.3">
      <c r="A75" s="148"/>
    </row>
    <row r="76" spans="1:1" s="145" customFormat="1" ht="30" customHeight="1" x14ac:dyDescent="0.3">
      <c r="A76" s="148"/>
    </row>
    <row r="77" spans="1:1" s="145" customFormat="1" ht="30" customHeight="1" x14ac:dyDescent="0.3">
      <c r="A77" s="148"/>
    </row>
    <row r="78" spans="1:1" s="145" customFormat="1" ht="30" customHeight="1" x14ac:dyDescent="0.3">
      <c r="A78" s="148"/>
    </row>
    <row r="79" spans="1:1" s="145" customFormat="1" ht="30" customHeight="1" x14ac:dyDescent="0.3">
      <c r="A79" s="148"/>
    </row>
    <row r="80" spans="1:1" s="145" customFormat="1" ht="30" customHeight="1" x14ac:dyDescent="0.3">
      <c r="A80" s="148"/>
    </row>
    <row r="81" spans="1:1" s="145" customFormat="1" ht="30" customHeight="1" x14ac:dyDescent="0.3">
      <c r="A81" s="148"/>
    </row>
    <row r="82" spans="1:1" s="145" customFormat="1" ht="30" customHeight="1" x14ac:dyDescent="0.3">
      <c r="A82" s="148"/>
    </row>
    <row r="83" spans="1:1" s="145" customFormat="1" ht="30" customHeight="1" x14ac:dyDescent="0.3">
      <c r="A83" s="148"/>
    </row>
    <row r="84" spans="1:1" s="145" customFormat="1" ht="30" customHeight="1" x14ac:dyDescent="0.3">
      <c r="A84" s="148"/>
    </row>
    <row r="85" spans="1:1" s="145" customFormat="1" ht="30" customHeight="1" x14ac:dyDescent="0.3">
      <c r="A85" s="148"/>
    </row>
    <row r="86" spans="1:1" s="145" customFormat="1" ht="30" customHeight="1" x14ac:dyDescent="0.3">
      <c r="A86" s="148"/>
    </row>
    <row r="87" spans="1:1" s="145" customFormat="1" ht="30" customHeight="1" x14ac:dyDescent="0.3">
      <c r="A87" s="148"/>
    </row>
    <row r="88" spans="1:1" s="145" customFormat="1" ht="30" customHeight="1" x14ac:dyDescent="0.3">
      <c r="A88" s="148"/>
    </row>
    <row r="89" spans="1:1" s="145" customFormat="1" ht="30" customHeight="1" x14ac:dyDescent="0.3">
      <c r="A89" s="148"/>
    </row>
    <row r="90" spans="1:1" s="145" customFormat="1" ht="30" customHeight="1" x14ac:dyDescent="0.3">
      <c r="A90" s="148"/>
    </row>
    <row r="91" spans="1:1" s="145" customFormat="1" ht="30" customHeight="1" x14ac:dyDescent="0.3">
      <c r="A91" s="148"/>
    </row>
    <row r="92" spans="1:1" s="145" customFormat="1" ht="30" customHeight="1" x14ac:dyDescent="0.3">
      <c r="A92" s="148"/>
    </row>
    <row r="93" spans="1:1" s="145" customFormat="1" ht="30" customHeight="1" x14ac:dyDescent="0.3">
      <c r="A93" s="148"/>
    </row>
    <row r="94" spans="1:1" s="145" customFormat="1" ht="30" customHeight="1" x14ac:dyDescent="0.3">
      <c r="A94" s="148"/>
    </row>
    <row r="95" spans="1:1" s="145" customFormat="1" ht="30" customHeight="1" x14ac:dyDescent="0.3">
      <c r="A95" s="148"/>
    </row>
    <row r="96" spans="1:1" s="145" customFormat="1" ht="30" customHeight="1" x14ac:dyDescent="0.3">
      <c r="A96" s="148"/>
    </row>
    <row r="97" spans="1:1" s="145" customFormat="1" ht="30" customHeight="1" x14ac:dyDescent="0.3">
      <c r="A97" s="148"/>
    </row>
    <row r="98" spans="1:1" s="145" customFormat="1" ht="30" customHeight="1" x14ac:dyDescent="0.3">
      <c r="A98" s="148"/>
    </row>
    <row r="99" spans="1:1" s="145" customFormat="1" ht="30" customHeight="1" x14ac:dyDescent="0.3">
      <c r="A99" s="148"/>
    </row>
    <row r="100" spans="1:1" s="145" customFormat="1" ht="30" customHeight="1" x14ac:dyDescent="0.3">
      <c r="A100" s="148"/>
    </row>
    <row r="101" spans="1:1" s="145" customFormat="1" ht="30" customHeight="1" x14ac:dyDescent="0.3">
      <c r="A101" s="148"/>
    </row>
    <row r="102" spans="1:1" s="145" customFormat="1" ht="30" customHeight="1" x14ac:dyDescent="0.3">
      <c r="A102" s="148"/>
    </row>
    <row r="103" spans="1:1" s="145" customFormat="1" ht="30" customHeight="1" x14ac:dyDescent="0.3">
      <c r="A103" s="148"/>
    </row>
    <row r="104" spans="1:1" s="145" customFormat="1" ht="30" customHeight="1" x14ac:dyDescent="0.3">
      <c r="A104" s="148"/>
    </row>
    <row r="105" spans="1:1" s="145" customFormat="1" ht="30" customHeight="1" x14ac:dyDescent="0.3">
      <c r="A105" s="148"/>
    </row>
    <row r="106" spans="1:1" s="145" customFormat="1" ht="30" customHeight="1" x14ac:dyDescent="0.3">
      <c r="A106" s="148"/>
    </row>
    <row r="107" spans="1:1" s="145" customFormat="1" ht="30" customHeight="1" x14ac:dyDescent="0.3">
      <c r="A107" s="148"/>
    </row>
    <row r="108" spans="1:1" s="145" customFormat="1" ht="30" customHeight="1" x14ac:dyDescent="0.3">
      <c r="A108" s="148"/>
    </row>
    <row r="109" spans="1:1" s="145" customFormat="1" ht="30" customHeight="1" x14ac:dyDescent="0.3">
      <c r="A109" s="148"/>
    </row>
    <row r="110" spans="1:1" s="145" customFormat="1" ht="30" customHeight="1" x14ac:dyDescent="0.3">
      <c r="A110" s="148"/>
    </row>
    <row r="111" spans="1:1" s="145" customFormat="1" ht="30" customHeight="1" x14ac:dyDescent="0.3">
      <c r="A111" s="148"/>
    </row>
    <row r="112" spans="1:1" s="145" customFormat="1" ht="30" customHeight="1" x14ac:dyDescent="0.3">
      <c r="A112" s="148"/>
    </row>
    <row r="113" spans="1:1" s="145" customFormat="1" ht="30" customHeight="1" x14ac:dyDescent="0.3">
      <c r="A113" s="148"/>
    </row>
    <row r="114" spans="1:1" s="145" customFormat="1" ht="30" customHeight="1" x14ac:dyDescent="0.3">
      <c r="A114" s="148"/>
    </row>
    <row r="115" spans="1:1" s="145" customFormat="1" ht="30" customHeight="1" x14ac:dyDescent="0.3">
      <c r="A115" s="148"/>
    </row>
    <row r="116" spans="1:1" s="145" customFormat="1" ht="30" customHeight="1" x14ac:dyDescent="0.3">
      <c r="A116" s="148"/>
    </row>
    <row r="117" spans="1:1" s="145" customFormat="1" ht="30" customHeight="1" x14ac:dyDescent="0.3">
      <c r="A117" s="148"/>
    </row>
    <row r="118" spans="1:1" s="145" customFormat="1" ht="30" customHeight="1" x14ac:dyDescent="0.3">
      <c r="A118" s="148"/>
    </row>
    <row r="119" spans="1:1" s="145" customFormat="1" ht="30" customHeight="1" x14ac:dyDescent="0.3">
      <c r="A119" s="148"/>
    </row>
    <row r="120" spans="1:1" s="145" customFormat="1" ht="30" customHeight="1" x14ac:dyDescent="0.3">
      <c r="A120" s="148"/>
    </row>
    <row r="121" spans="1:1" s="145" customFormat="1" ht="30" customHeight="1" x14ac:dyDescent="0.3">
      <c r="A121" s="148"/>
    </row>
    <row r="122" spans="1:1" s="145" customFormat="1" ht="30" customHeight="1" x14ac:dyDescent="0.3">
      <c r="A122" s="148"/>
    </row>
    <row r="123" spans="1:1" s="145" customFormat="1" ht="30" customHeight="1" x14ac:dyDescent="0.3">
      <c r="A123" s="148"/>
    </row>
    <row r="124" spans="1:1" s="145" customFormat="1" ht="30" customHeight="1" x14ac:dyDescent="0.3">
      <c r="A124" s="148"/>
    </row>
    <row r="125" spans="1:1" s="145" customFormat="1" ht="30" customHeight="1" x14ac:dyDescent="0.3">
      <c r="A125" s="148"/>
    </row>
    <row r="126" spans="1:1" s="145" customFormat="1" ht="30" customHeight="1" x14ac:dyDescent="0.3">
      <c r="A126" s="148"/>
    </row>
    <row r="127" spans="1:1" s="145" customFormat="1" ht="30" customHeight="1" x14ac:dyDescent="0.3">
      <c r="A127" s="148"/>
    </row>
    <row r="128" spans="1:1" s="145" customFormat="1" ht="30" customHeight="1" x14ac:dyDescent="0.3">
      <c r="A128" s="148"/>
    </row>
    <row r="129" spans="1:1" s="145" customFormat="1" ht="30" customHeight="1" x14ac:dyDescent="0.3">
      <c r="A129" s="148"/>
    </row>
    <row r="130" spans="1:1" s="145" customFormat="1" ht="30" customHeight="1" x14ac:dyDescent="0.3">
      <c r="A130" s="148"/>
    </row>
    <row r="131" spans="1:1" s="145" customFormat="1" ht="30" customHeight="1" x14ac:dyDescent="0.3">
      <c r="A131" s="148"/>
    </row>
    <row r="132" spans="1:1" s="145" customFormat="1" ht="30" customHeight="1" x14ac:dyDescent="0.3">
      <c r="A132" s="148"/>
    </row>
    <row r="133" spans="1:1" s="145" customFormat="1" ht="30" customHeight="1" x14ac:dyDescent="0.3">
      <c r="A133" s="148"/>
    </row>
    <row r="134" spans="1:1" s="145" customFormat="1" ht="30" customHeight="1" x14ac:dyDescent="0.3">
      <c r="A134" s="148"/>
    </row>
    <row r="135" spans="1:1" s="145" customFormat="1" ht="30" customHeight="1" x14ac:dyDescent="0.3">
      <c r="A135" s="148"/>
    </row>
    <row r="136" spans="1:1" s="145" customFormat="1" ht="30" customHeight="1" x14ac:dyDescent="0.3">
      <c r="A136" s="148"/>
    </row>
    <row r="137" spans="1:1" s="145" customFormat="1" ht="30" customHeight="1" x14ac:dyDescent="0.3">
      <c r="A137" s="148"/>
    </row>
    <row r="138" spans="1:1" s="145" customFormat="1" ht="30" customHeight="1" x14ac:dyDescent="0.3">
      <c r="A138" s="148"/>
    </row>
    <row r="139" spans="1:1" s="145" customFormat="1" ht="30" customHeight="1" x14ac:dyDescent="0.3">
      <c r="A139" s="148"/>
    </row>
    <row r="140" spans="1:1" s="145" customFormat="1" ht="30" customHeight="1" x14ac:dyDescent="0.3">
      <c r="A140" s="148"/>
    </row>
    <row r="141" spans="1:1" s="145" customFormat="1" ht="30" customHeight="1" x14ac:dyDescent="0.3">
      <c r="A141" s="148"/>
    </row>
    <row r="142" spans="1:1" s="145" customFormat="1" ht="30" customHeight="1" x14ac:dyDescent="0.3">
      <c r="A142" s="148"/>
    </row>
    <row r="143" spans="1:1" s="145" customFormat="1" ht="30" customHeight="1" x14ac:dyDescent="0.3">
      <c r="A143" s="148"/>
    </row>
    <row r="144" spans="1:1" s="145" customFormat="1" ht="30" customHeight="1" x14ac:dyDescent="0.3">
      <c r="A144" s="148"/>
    </row>
    <row r="145" spans="1:1" s="145" customFormat="1" ht="30" customHeight="1" x14ac:dyDescent="0.3">
      <c r="A145" s="148"/>
    </row>
    <row r="146" spans="1:1" s="145" customFormat="1" ht="30" customHeight="1" x14ac:dyDescent="0.3">
      <c r="A146" s="148"/>
    </row>
    <row r="147" spans="1:1" s="145" customFormat="1" ht="30" customHeight="1" x14ac:dyDescent="0.3">
      <c r="A147" s="148"/>
    </row>
    <row r="148" spans="1:1" s="145" customFormat="1" ht="30" customHeight="1" x14ac:dyDescent="0.3">
      <c r="A148" s="148"/>
    </row>
    <row r="149" spans="1:1" s="145" customFormat="1" ht="30" customHeight="1" x14ac:dyDescent="0.3">
      <c r="A149" s="148"/>
    </row>
    <row r="150" spans="1:1" s="145" customFormat="1" ht="30" customHeight="1" x14ac:dyDescent="0.3">
      <c r="A150" s="148"/>
    </row>
    <row r="151" spans="1:1" s="145" customFormat="1" ht="30" customHeight="1" x14ac:dyDescent="0.3">
      <c r="A151" s="148"/>
    </row>
    <row r="152" spans="1:1" s="145" customFormat="1" ht="30" customHeight="1" x14ac:dyDescent="0.3">
      <c r="A152" s="148"/>
    </row>
    <row r="153" spans="1:1" s="145" customFormat="1" ht="30" customHeight="1" x14ac:dyDescent="0.3">
      <c r="A153" s="148"/>
    </row>
    <row r="154" spans="1:1" s="145" customFormat="1" ht="30" customHeight="1" x14ac:dyDescent="0.3">
      <c r="A154" s="148"/>
    </row>
    <row r="155" spans="1:1" s="145" customFormat="1" ht="30" customHeight="1" x14ac:dyDescent="0.3">
      <c r="A155" s="148"/>
    </row>
    <row r="156" spans="1:1" s="145" customFormat="1" ht="30" customHeight="1" x14ac:dyDescent="0.3">
      <c r="A156" s="148"/>
    </row>
    <row r="157" spans="1:1" s="145" customFormat="1" ht="30" customHeight="1" x14ac:dyDescent="0.3">
      <c r="A157" s="148"/>
    </row>
    <row r="158" spans="1:1" s="145" customFormat="1" ht="30" customHeight="1" x14ac:dyDescent="0.3">
      <c r="A158" s="148"/>
    </row>
    <row r="159" spans="1:1" s="145" customFormat="1" ht="30" customHeight="1" x14ac:dyDescent="0.3">
      <c r="A159" s="148"/>
    </row>
    <row r="160" spans="1:1" s="145" customFormat="1" ht="30" customHeight="1" x14ac:dyDescent="0.3">
      <c r="A160" s="148"/>
    </row>
    <row r="161" spans="1:1" s="145" customFormat="1" ht="30" customHeight="1" x14ac:dyDescent="0.3">
      <c r="A161" s="148"/>
    </row>
    <row r="162" spans="1:1" s="145" customFormat="1" ht="18" customHeight="1" x14ac:dyDescent="0.3">
      <c r="A162" s="148"/>
    </row>
    <row r="163" spans="1:1" s="145" customFormat="1" ht="18" customHeight="1" x14ac:dyDescent="0.3">
      <c r="A163" s="148"/>
    </row>
    <row r="164" spans="1:1" s="145" customFormat="1" ht="18" customHeight="1" x14ac:dyDescent="0.3">
      <c r="A164" s="148"/>
    </row>
    <row r="165" spans="1:1" s="145" customFormat="1" ht="18" customHeight="1" x14ac:dyDescent="0.3">
      <c r="A165" s="148"/>
    </row>
    <row r="166" spans="1:1" s="145" customFormat="1" ht="18" customHeight="1" x14ac:dyDescent="0.3">
      <c r="A166" s="148"/>
    </row>
    <row r="167" spans="1:1" s="145" customFormat="1" ht="18" customHeight="1" x14ac:dyDescent="0.3">
      <c r="A167" s="148"/>
    </row>
    <row r="168" spans="1:1" s="145" customFormat="1" ht="18" customHeight="1" x14ac:dyDescent="0.3">
      <c r="A168" s="148"/>
    </row>
    <row r="169" spans="1:1" s="145" customFormat="1" ht="18" customHeight="1" x14ac:dyDescent="0.3">
      <c r="A169" s="148"/>
    </row>
    <row r="170" spans="1:1" s="145" customFormat="1" ht="18" customHeight="1" x14ac:dyDescent="0.3">
      <c r="A170" s="148"/>
    </row>
    <row r="171" spans="1:1" s="145" customFormat="1" ht="18" customHeight="1" x14ac:dyDescent="0.3">
      <c r="A171" s="148"/>
    </row>
  </sheetData>
  <autoFilter ref="A5:B50" xr:uid="{00000000-0009-0000-0000-000006000000}"/>
  <mergeCells count="3">
    <mergeCell ref="C4:D4"/>
    <mergeCell ref="E4:F4"/>
    <mergeCell ref="G4:H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1F67-AE2F-4265-A257-D5B6B1BF471D}">
  <sheetPr>
    <tabColor rgb="FFFEF4E5"/>
  </sheetPr>
  <dimension ref="A1:N136"/>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3.21875" style="140" customWidth="1"/>
    <col min="3" max="3" width="20" style="138" customWidth="1"/>
    <col min="4" max="4" width="21.44140625" style="138" customWidth="1"/>
    <col min="5" max="5" width="19.6640625" style="138" customWidth="1"/>
    <col min="6" max="6" width="21.44140625" style="138" customWidth="1"/>
    <col min="7" max="7" width="19.44140625" style="138" customWidth="1"/>
    <col min="8" max="8" width="21.44140625" style="138" customWidth="1"/>
    <col min="9" max="9" width="19.33203125" style="138" customWidth="1"/>
    <col min="10" max="10" width="21.44140625" style="138" customWidth="1"/>
    <col min="11" max="11" width="19.5546875" style="138" customWidth="1"/>
    <col min="12" max="12" width="21.44140625" style="138" customWidth="1"/>
    <col min="13" max="13" width="19.5546875" style="138" customWidth="1"/>
    <col min="14" max="14" width="21.44140625" style="214" customWidth="1"/>
    <col min="15" max="16384" width="8.5546875" style="138"/>
  </cols>
  <sheetData>
    <row r="1" spans="1:14" s="68" customFormat="1" ht="18" customHeight="1" x14ac:dyDescent="0.3">
      <c r="A1" s="382" t="s">
        <v>207</v>
      </c>
      <c r="B1" s="382" t="s">
        <v>208</v>
      </c>
    </row>
    <row r="2" spans="1:14" s="145" customFormat="1" ht="18" customHeight="1" x14ac:dyDescent="0.3">
      <c r="B2" s="131" t="s">
        <v>209</v>
      </c>
      <c r="D2" s="192"/>
      <c r="E2" s="192"/>
      <c r="F2" s="192"/>
      <c r="G2" s="192"/>
      <c r="H2" s="192"/>
      <c r="I2" s="191"/>
      <c r="J2" s="191"/>
      <c r="K2" s="191"/>
      <c r="L2" s="191"/>
    </row>
    <row r="3" spans="1:14" s="145" customFormat="1" ht="18" customHeight="1" x14ac:dyDescent="0.3">
      <c r="A3" s="138"/>
      <c r="B3" s="138"/>
      <c r="D3" s="192"/>
      <c r="E3" s="192"/>
      <c r="F3" s="192"/>
      <c r="G3" s="192"/>
      <c r="H3" s="192"/>
      <c r="I3" s="191"/>
      <c r="J3" s="191"/>
      <c r="K3" s="191"/>
      <c r="L3" s="191"/>
    </row>
    <row r="4" spans="1:14" s="148" customFormat="1" ht="30" customHeight="1" x14ac:dyDescent="0.3">
      <c r="A4" s="624"/>
      <c r="B4" s="624"/>
      <c r="C4" s="626" t="s">
        <v>210</v>
      </c>
      <c r="D4" s="623"/>
      <c r="E4" s="627" t="s">
        <v>211</v>
      </c>
      <c r="F4" s="623"/>
      <c r="G4" s="627" t="s">
        <v>212</v>
      </c>
      <c r="H4" s="623"/>
      <c r="I4" s="627" t="s">
        <v>213</v>
      </c>
      <c r="J4" s="623"/>
      <c r="K4" s="627" t="s">
        <v>214</v>
      </c>
      <c r="L4" s="623"/>
      <c r="M4" s="622" t="s">
        <v>143</v>
      </c>
      <c r="N4" s="623"/>
    </row>
    <row r="5" spans="1:14" s="148" customFormat="1" ht="30" customHeight="1" thickBot="1" x14ac:dyDescent="0.35">
      <c r="A5" s="625"/>
      <c r="B5" s="625"/>
      <c r="C5" s="170" t="s">
        <v>9</v>
      </c>
      <c r="D5" s="171" t="s">
        <v>215</v>
      </c>
      <c r="E5" s="170" t="s">
        <v>9</v>
      </c>
      <c r="F5" s="171" t="s">
        <v>215</v>
      </c>
      <c r="G5" s="170" t="s">
        <v>9</v>
      </c>
      <c r="H5" s="171" t="s">
        <v>215</v>
      </c>
      <c r="I5" s="170" t="s">
        <v>9</v>
      </c>
      <c r="J5" s="171" t="s">
        <v>215</v>
      </c>
      <c r="K5" s="170" t="s">
        <v>9</v>
      </c>
      <c r="L5" s="171" t="s">
        <v>215</v>
      </c>
      <c r="M5" s="170" t="s">
        <v>9</v>
      </c>
      <c r="N5" s="171" t="s">
        <v>215</v>
      </c>
    </row>
    <row r="6" spans="1:14" s="148" customFormat="1" ht="30" customHeight="1" x14ac:dyDescent="0.3">
      <c r="A6" s="107">
        <v>40908</v>
      </c>
      <c r="B6" s="182" t="s">
        <v>96</v>
      </c>
      <c r="C6" s="147">
        <v>7</v>
      </c>
      <c r="D6" s="174">
        <v>0.4</v>
      </c>
      <c r="E6" s="173">
        <v>24</v>
      </c>
      <c r="F6" s="174">
        <v>57.4</v>
      </c>
      <c r="G6" s="173">
        <v>18</v>
      </c>
      <c r="H6" s="174">
        <v>7.8</v>
      </c>
      <c r="I6" s="173">
        <v>9</v>
      </c>
      <c r="J6" s="174">
        <v>29.9</v>
      </c>
      <c r="K6" s="173">
        <v>1</v>
      </c>
      <c r="L6" s="174">
        <v>4.5</v>
      </c>
      <c r="M6" s="173">
        <v>59</v>
      </c>
      <c r="N6" s="174">
        <v>100</v>
      </c>
    </row>
    <row r="7" spans="1:14" s="148" customFormat="1" ht="30" customHeight="1" x14ac:dyDescent="0.3">
      <c r="A7" s="107">
        <v>40908</v>
      </c>
      <c r="B7" s="182" t="s">
        <v>97</v>
      </c>
      <c r="C7" s="147">
        <v>48</v>
      </c>
      <c r="D7" s="174">
        <v>1.4</v>
      </c>
      <c r="E7" s="173">
        <v>44</v>
      </c>
      <c r="F7" s="174">
        <v>10.1</v>
      </c>
      <c r="G7" s="173">
        <v>33</v>
      </c>
      <c r="H7" s="174">
        <v>62.1</v>
      </c>
      <c r="I7" s="173">
        <v>17</v>
      </c>
      <c r="J7" s="174">
        <v>24.2</v>
      </c>
      <c r="K7" s="173">
        <v>2</v>
      </c>
      <c r="L7" s="174">
        <v>2.2000000000000002</v>
      </c>
      <c r="M7" s="173">
        <v>144</v>
      </c>
      <c r="N7" s="174">
        <v>100</v>
      </c>
    </row>
    <row r="8" spans="1:14" s="148" customFormat="1" ht="30" customHeight="1" x14ac:dyDescent="0.3">
      <c r="A8" s="107">
        <v>40908</v>
      </c>
      <c r="B8" s="182" t="s">
        <v>103</v>
      </c>
      <c r="C8" s="147">
        <v>16</v>
      </c>
      <c r="D8" s="174">
        <v>11.3</v>
      </c>
      <c r="E8" s="173">
        <v>16</v>
      </c>
      <c r="F8" s="174">
        <v>55.4</v>
      </c>
      <c r="G8" s="173">
        <v>15</v>
      </c>
      <c r="H8" s="174">
        <v>19.100000000000001</v>
      </c>
      <c r="I8" s="173">
        <v>10</v>
      </c>
      <c r="J8" s="174">
        <v>14.1</v>
      </c>
      <c r="K8" s="173">
        <v>1</v>
      </c>
      <c r="L8" s="174">
        <v>0.1</v>
      </c>
      <c r="M8" s="173">
        <v>58</v>
      </c>
      <c r="N8" s="174">
        <v>100</v>
      </c>
    </row>
    <row r="9" spans="1:14" s="192" customFormat="1" ht="30" customHeight="1" x14ac:dyDescent="0.3">
      <c r="A9" s="149">
        <v>40908</v>
      </c>
      <c r="B9" s="184" t="s">
        <v>104</v>
      </c>
      <c r="C9" s="191">
        <v>71</v>
      </c>
      <c r="D9" s="206">
        <v>3.9</v>
      </c>
      <c r="E9" s="211">
        <v>84</v>
      </c>
      <c r="F9" s="206">
        <v>35.1</v>
      </c>
      <c r="G9" s="211">
        <v>66</v>
      </c>
      <c r="H9" s="206">
        <v>35.9</v>
      </c>
      <c r="I9" s="211">
        <v>36</v>
      </c>
      <c r="J9" s="206">
        <v>22.8</v>
      </c>
      <c r="K9" s="211">
        <v>4</v>
      </c>
      <c r="L9" s="206">
        <v>2.2000000000000002</v>
      </c>
      <c r="M9" s="211">
        <v>261</v>
      </c>
      <c r="N9" s="206">
        <v>100</v>
      </c>
    </row>
    <row r="10" spans="1:14" s="148" customFormat="1" ht="30" customHeight="1" x14ac:dyDescent="0.3">
      <c r="A10" s="204">
        <v>41090</v>
      </c>
      <c r="B10" s="182" t="s">
        <v>96</v>
      </c>
      <c r="C10" s="147">
        <v>10</v>
      </c>
      <c r="D10" s="174">
        <v>2.4</v>
      </c>
      <c r="E10" s="173">
        <v>21</v>
      </c>
      <c r="F10" s="174">
        <v>41</v>
      </c>
      <c r="G10" s="173">
        <v>23</v>
      </c>
      <c r="H10" s="174">
        <v>55.6</v>
      </c>
      <c r="I10" s="173">
        <v>3</v>
      </c>
      <c r="J10" s="174">
        <v>1</v>
      </c>
      <c r="K10" s="212" t="s">
        <v>34</v>
      </c>
      <c r="L10" s="210" t="s">
        <v>34</v>
      </c>
      <c r="M10" s="173">
        <v>57</v>
      </c>
      <c r="N10" s="174">
        <v>100</v>
      </c>
    </row>
    <row r="11" spans="1:14" s="148" customFormat="1" ht="30" customHeight="1" x14ac:dyDescent="0.3">
      <c r="A11" s="204">
        <v>41090</v>
      </c>
      <c r="B11" s="182" t="s">
        <v>216</v>
      </c>
      <c r="C11" s="147">
        <v>55</v>
      </c>
      <c r="D11" s="174">
        <v>4.2</v>
      </c>
      <c r="E11" s="173">
        <v>66</v>
      </c>
      <c r="F11" s="174">
        <v>25.7</v>
      </c>
      <c r="G11" s="173">
        <v>44</v>
      </c>
      <c r="H11" s="174">
        <v>47.5</v>
      </c>
      <c r="I11" s="173">
        <v>28</v>
      </c>
      <c r="J11" s="174">
        <v>22.5</v>
      </c>
      <c r="K11" s="173">
        <v>2</v>
      </c>
      <c r="L11" s="174">
        <v>0.1</v>
      </c>
      <c r="M11" s="173">
        <v>195</v>
      </c>
      <c r="N11" s="174">
        <v>100</v>
      </c>
    </row>
    <row r="12" spans="1:14" s="192" customFormat="1" ht="30" customHeight="1" x14ac:dyDescent="0.3">
      <c r="A12" s="205">
        <v>41090</v>
      </c>
      <c r="B12" s="184" t="s">
        <v>104</v>
      </c>
      <c r="C12" s="191">
        <v>65</v>
      </c>
      <c r="D12" s="206">
        <v>3.8</v>
      </c>
      <c r="E12" s="211">
        <v>87</v>
      </c>
      <c r="F12" s="206">
        <v>29.6</v>
      </c>
      <c r="G12" s="211">
        <v>67</v>
      </c>
      <c r="H12" s="206">
        <v>49.5</v>
      </c>
      <c r="I12" s="211">
        <v>31</v>
      </c>
      <c r="J12" s="206">
        <v>17</v>
      </c>
      <c r="K12" s="211">
        <v>2</v>
      </c>
      <c r="L12" s="206">
        <v>0.1</v>
      </c>
      <c r="M12" s="211">
        <v>252</v>
      </c>
      <c r="N12" s="206">
        <v>100</v>
      </c>
    </row>
    <row r="13" spans="1:14" s="148" customFormat="1" ht="30" customHeight="1" x14ac:dyDescent="0.3">
      <c r="A13" s="204">
        <v>41455</v>
      </c>
      <c r="B13" s="182" t="s">
        <v>96</v>
      </c>
      <c r="C13" s="147">
        <v>11</v>
      </c>
      <c r="D13" s="174">
        <v>5.7</v>
      </c>
      <c r="E13" s="173">
        <v>20</v>
      </c>
      <c r="F13" s="174">
        <v>33.700000000000003</v>
      </c>
      <c r="G13" s="173">
        <v>21</v>
      </c>
      <c r="H13" s="174">
        <v>60.1</v>
      </c>
      <c r="I13" s="173">
        <v>2</v>
      </c>
      <c r="J13" s="174">
        <v>0.5</v>
      </c>
      <c r="K13" s="212" t="s">
        <v>34</v>
      </c>
      <c r="L13" s="210" t="s">
        <v>34</v>
      </c>
      <c r="M13" s="173">
        <v>54</v>
      </c>
      <c r="N13" s="174">
        <v>100</v>
      </c>
    </row>
    <row r="14" spans="1:14" s="148" customFormat="1" ht="30" customHeight="1" x14ac:dyDescent="0.3">
      <c r="A14" s="204">
        <v>41455</v>
      </c>
      <c r="B14" s="182" t="s">
        <v>97</v>
      </c>
      <c r="C14" s="147">
        <v>48</v>
      </c>
      <c r="D14" s="174">
        <v>3.7</v>
      </c>
      <c r="E14" s="173">
        <v>42</v>
      </c>
      <c r="F14" s="174">
        <v>14.2</v>
      </c>
      <c r="G14" s="173">
        <v>25</v>
      </c>
      <c r="H14" s="174">
        <v>48.8</v>
      </c>
      <c r="I14" s="173">
        <v>19</v>
      </c>
      <c r="J14" s="174">
        <v>33.200000000000003</v>
      </c>
      <c r="K14" s="173">
        <v>1</v>
      </c>
      <c r="L14" s="174">
        <v>0.1</v>
      </c>
      <c r="M14" s="173">
        <v>135</v>
      </c>
      <c r="N14" s="174">
        <v>100</v>
      </c>
    </row>
    <row r="15" spans="1:14" s="148" customFormat="1" ht="30" customHeight="1" x14ac:dyDescent="0.3">
      <c r="A15" s="204">
        <v>41455</v>
      </c>
      <c r="B15" s="182" t="s">
        <v>103</v>
      </c>
      <c r="C15" s="147">
        <v>18</v>
      </c>
      <c r="D15" s="174">
        <v>15.7</v>
      </c>
      <c r="E15" s="173">
        <v>16</v>
      </c>
      <c r="F15" s="174">
        <v>46.5</v>
      </c>
      <c r="G15" s="173">
        <v>13</v>
      </c>
      <c r="H15" s="174">
        <v>31.7</v>
      </c>
      <c r="I15" s="173">
        <v>6</v>
      </c>
      <c r="J15" s="174">
        <v>6</v>
      </c>
      <c r="K15" s="173">
        <v>1</v>
      </c>
      <c r="L15" s="174">
        <v>0.1</v>
      </c>
      <c r="M15" s="173">
        <v>54</v>
      </c>
      <c r="N15" s="174">
        <v>100</v>
      </c>
    </row>
    <row r="16" spans="1:14" s="192" customFormat="1" ht="30" customHeight="1" x14ac:dyDescent="0.3">
      <c r="A16" s="205">
        <v>41455</v>
      </c>
      <c r="B16" s="184" t="s">
        <v>104</v>
      </c>
      <c r="C16" s="191">
        <v>77</v>
      </c>
      <c r="D16" s="206">
        <v>7.1</v>
      </c>
      <c r="E16" s="211">
        <v>78</v>
      </c>
      <c r="F16" s="206">
        <v>27.5</v>
      </c>
      <c r="G16" s="211">
        <v>59</v>
      </c>
      <c r="H16" s="206">
        <v>48</v>
      </c>
      <c r="I16" s="211">
        <v>27</v>
      </c>
      <c r="J16" s="206">
        <v>17.3</v>
      </c>
      <c r="K16" s="211">
        <v>2</v>
      </c>
      <c r="L16" s="206">
        <v>0.1</v>
      </c>
      <c r="M16" s="211">
        <v>243</v>
      </c>
      <c r="N16" s="206">
        <v>100</v>
      </c>
    </row>
    <row r="17" spans="1:14" s="148" customFormat="1" ht="30" customHeight="1" x14ac:dyDescent="0.3">
      <c r="A17" s="204">
        <v>41820</v>
      </c>
      <c r="B17" s="182" t="s">
        <v>96</v>
      </c>
      <c r="C17" s="147">
        <v>9</v>
      </c>
      <c r="D17" s="174">
        <v>3</v>
      </c>
      <c r="E17" s="173">
        <v>19</v>
      </c>
      <c r="F17" s="174">
        <v>59.8</v>
      </c>
      <c r="G17" s="173">
        <v>20</v>
      </c>
      <c r="H17" s="174">
        <v>36.700000000000003</v>
      </c>
      <c r="I17" s="173">
        <v>4</v>
      </c>
      <c r="J17" s="174">
        <v>0.6</v>
      </c>
      <c r="K17" s="212" t="s">
        <v>34</v>
      </c>
      <c r="L17" s="210" t="s">
        <v>34</v>
      </c>
      <c r="M17" s="173">
        <v>52</v>
      </c>
      <c r="N17" s="174">
        <v>100</v>
      </c>
    </row>
    <row r="18" spans="1:14" s="148" customFormat="1" ht="30" customHeight="1" x14ac:dyDescent="0.3">
      <c r="A18" s="204">
        <v>41820</v>
      </c>
      <c r="B18" s="182" t="s">
        <v>97</v>
      </c>
      <c r="C18" s="147">
        <v>49</v>
      </c>
      <c r="D18" s="174">
        <v>4.5</v>
      </c>
      <c r="E18" s="173">
        <v>45</v>
      </c>
      <c r="F18" s="174">
        <v>12.3</v>
      </c>
      <c r="G18" s="173">
        <v>26</v>
      </c>
      <c r="H18" s="174">
        <v>61.1</v>
      </c>
      <c r="I18" s="173">
        <v>14</v>
      </c>
      <c r="J18" s="174">
        <v>21.8</v>
      </c>
      <c r="K18" s="173">
        <v>2</v>
      </c>
      <c r="L18" s="174">
        <v>0.3</v>
      </c>
      <c r="M18" s="173">
        <v>136</v>
      </c>
      <c r="N18" s="174">
        <v>100</v>
      </c>
    </row>
    <row r="19" spans="1:14" s="148" customFormat="1" ht="30" customHeight="1" x14ac:dyDescent="0.3">
      <c r="A19" s="204">
        <v>41820</v>
      </c>
      <c r="B19" s="182" t="s">
        <v>103</v>
      </c>
      <c r="C19" s="147">
        <v>12</v>
      </c>
      <c r="D19" s="174">
        <v>1.9</v>
      </c>
      <c r="E19" s="173">
        <v>22</v>
      </c>
      <c r="F19" s="174">
        <v>61.5</v>
      </c>
      <c r="G19" s="173">
        <v>11</v>
      </c>
      <c r="H19" s="174">
        <v>18.7</v>
      </c>
      <c r="I19" s="173">
        <v>8</v>
      </c>
      <c r="J19" s="174">
        <v>17.8</v>
      </c>
      <c r="K19" s="173">
        <v>2</v>
      </c>
      <c r="L19" s="174">
        <v>0.2</v>
      </c>
      <c r="M19" s="173">
        <v>55</v>
      </c>
      <c r="N19" s="174">
        <v>100</v>
      </c>
    </row>
    <row r="20" spans="1:14" s="192" customFormat="1" ht="30" customHeight="1" x14ac:dyDescent="0.3">
      <c r="A20" s="205">
        <v>41820</v>
      </c>
      <c r="B20" s="184" t="s">
        <v>104</v>
      </c>
      <c r="C20" s="191">
        <v>70</v>
      </c>
      <c r="D20" s="206">
        <v>3.4</v>
      </c>
      <c r="E20" s="211">
        <v>86</v>
      </c>
      <c r="F20" s="206">
        <v>40</v>
      </c>
      <c r="G20" s="211">
        <v>57</v>
      </c>
      <c r="H20" s="206">
        <v>42.5</v>
      </c>
      <c r="I20" s="211">
        <v>26</v>
      </c>
      <c r="J20" s="206">
        <v>13.9</v>
      </c>
      <c r="K20" s="211">
        <v>4</v>
      </c>
      <c r="L20" s="206">
        <v>0.2</v>
      </c>
      <c r="M20" s="211">
        <v>243</v>
      </c>
      <c r="N20" s="206">
        <v>100</v>
      </c>
    </row>
    <row r="21" spans="1:14" s="148" customFormat="1" ht="30" customHeight="1" x14ac:dyDescent="0.3">
      <c r="A21" s="204">
        <v>42185</v>
      </c>
      <c r="B21" s="182" t="s">
        <v>96</v>
      </c>
      <c r="C21" s="147">
        <v>10</v>
      </c>
      <c r="D21" s="174">
        <v>3.2</v>
      </c>
      <c r="E21" s="173">
        <v>24</v>
      </c>
      <c r="F21" s="174">
        <v>69.8</v>
      </c>
      <c r="G21" s="173">
        <v>12</v>
      </c>
      <c r="H21" s="174">
        <v>23.6</v>
      </c>
      <c r="I21" s="173">
        <v>6</v>
      </c>
      <c r="J21" s="174">
        <v>3.4</v>
      </c>
      <c r="K21" s="212" t="s">
        <v>34</v>
      </c>
      <c r="L21" s="210" t="s">
        <v>34</v>
      </c>
      <c r="M21" s="173">
        <v>52</v>
      </c>
      <c r="N21" s="174">
        <v>100</v>
      </c>
    </row>
    <row r="22" spans="1:14" s="148" customFormat="1" ht="30" customHeight="1" x14ac:dyDescent="0.3">
      <c r="A22" s="204">
        <v>42185</v>
      </c>
      <c r="B22" s="182" t="s">
        <v>97</v>
      </c>
      <c r="C22" s="147">
        <v>45</v>
      </c>
      <c r="D22" s="174">
        <v>5.2</v>
      </c>
      <c r="E22" s="173">
        <v>42</v>
      </c>
      <c r="F22" s="174">
        <v>14.2</v>
      </c>
      <c r="G22" s="173">
        <v>30</v>
      </c>
      <c r="H22" s="174">
        <v>74.099999999999994</v>
      </c>
      <c r="I22" s="173">
        <v>10</v>
      </c>
      <c r="J22" s="174">
        <v>6.4</v>
      </c>
      <c r="K22" s="173">
        <v>1</v>
      </c>
      <c r="L22" s="174">
        <v>0.1</v>
      </c>
      <c r="M22" s="173">
        <v>128</v>
      </c>
      <c r="N22" s="174">
        <v>100</v>
      </c>
    </row>
    <row r="23" spans="1:14" s="148" customFormat="1" ht="30" customHeight="1" x14ac:dyDescent="0.3">
      <c r="A23" s="204">
        <v>42185</v>
      </c>
      <c r="B23" s="182" t="s">
        <v>103</v>
      </c>
      <c r="C23" s="147">
        <v>14</v>
      </c>
      <c r="D23" s="174">
        <v>8.1</v>
      </c>
      <c r="E23" s="173">
        <v>18</v>
      </c>
      <c r="F23" s="174">
        <v>51</v>
      </c>
      <c r="G23" s="173">
        <v>12</v>
      </c>
      <c r="H23" s="174">
        <v>21.4</v>
      </c>
      <c r="I23" s="173">
        <v>9</v>
      </c>
      <c r="J23" s="174">
        <v>19.399999999999999</v>
      </c>
      <c r="K23" s="173">
        <v>2</v>
      </c>
      <c r="L23" s="174">
        <v>0.1</v>
      </c>
      <c r="M23" s="173">
        <v>55</v>
      </c>
      <c r="N23" s="174">
        <v>100</v>
      </c>
    </row>
    <row r="24" spans="1:14" s="192" customFormat="1" ht="30" customHeight="1" x14ac:dyDescent="0.3">
      <c r="A24" s="205">
        <v>42185</v>
      </c>
      <c r="B24" s="184" t="s">
        <v>104</v>
      </c>
      <c r="C24" s="191">
        <v>69</v>
      </c>
      <c r="D24" s="206">
        <v>5.0999999999999996</v>
      </c>
      <c r="E24" s="211">
        <v>84</v>
      </c>
      <c r="F24" s="206">
        <v>44.3</v>
      </c>
      <c r="G24" s="211">
        <v>54</v>
      </c>
      <c r="H24" s="206">
        <v>42.1</v>
      </c>
      <c r="I24" s="211">
        <v>25</v>
      </c>
      <c r="J24" s="206">
        <v>8.4</v>
      </c>
      <c r="K24" s="211">
        <v>3</v>
      </c>
      <c r="L24" s="206">
        <v>0.1</v>
      </c>
      <c r="M24" s="211">
        <v>235</v>
      </c>
      <c r="N24" s="206">
        <v>100</v>
      </c>
    </row>
    <row r="25" spans="1:14" s="148" customFormat="1" ht="30" customHeight="1" x14ac:dyDescent="0.3">
      <c r="A25" s="204">
        <v>42551</v>
      </c>
      <c r="B25" s="182" t="s">
        <v>96</v>
      </c>
      <c r="C25" s="147">
        <v>14</v>
      </c>
      <c r="D25" s="174">
        <v>8.5</v>
      </c>
      <c r="E25" s="173">
        <v>16</v>
      </c>
      <c r="F25" s="174">
        <v>31.5</v>
      </c>
      <c r="G25" s="173">
        <v>20</v>
      </c>
      <c r="H25" s="174">
        <v>56.6</v>
      </c>
      <c r="I25" s="173">
        <v>4</v>
      </c>
      <c r="J25" s="174">
        <v>3.5</v>
      </c>
      <c r="K25" s="212" t="s">
        <v>34</v>
      </c>
      <c r="L25" s="210" t="s">
        <v>34</v>
      </c>
      <c r="M25" s="173">
        <v>54</v>
      </c>
      <c r="N25" s="174">
        <v>100</v>
      </c>
    </row>
    <row r="26" spans="1:14" s="148" customFormat="1" ht="30" customHeight="1" x14ac:dyDescent="0.3">
      <c r="A26" s="204">
        <v>42551</v>
      </c>
      <c r="B26" s="182" t="s">
        <v>97</v>
      </c>
      <c r="C26" s="147">
        <v>38</v>
      </c>
      <c r="D26" s="174">
        <v>6</v>
      </c>
      <c r="E26" s="173">
        <v>47</v>
      </c>
      <c r="F26" s="174">
        <v>11.4</v>
      </c>
      <c r="G26" s="173">
        <v>31</v>
      </c>
      <c r="H26" s="174">
        <v>64.400000000000006</v>
      </c>
      <c r="I26" s="173">
        <v>9</v>
      </c>
      <c r="J26" s="174">
        <v>18.3</v>
      </c>
      <c r="K26" s="212" t="s">
        <v>34</v>
      </c>
      <c r="L26" s="210" t="s">
        <v>34</v>
      </c>
      <c r="M26" s="173">
        <v>125</v>
      </c>
      <c r="N26" s="174">
        <v>100</v>
      </c>
    </row>
    <row r="27" spans="1:14" s="148" customFormat="1" ht="30" customHeight="1" x14ac:dyDescent="0.3">
      <c r="A27" s="204">
        <v>42551</v>
      </c>
      <c r="B27" s="182" t="s">
        <v>103</v>
      </c>
      <c r="C27" s="147">
        <v>13</v>
      </c>
      <c r="D27" s="174">
        <v>2.5</v>
      </c>
      <c r="E27" s="173">
        <v>16</v>
      </c>
      <c r="F27" s="174">
        <v>26.1</v>
      </c>
      <c r="G27" s="173">
        <v>15</v>
      </c>
      <c r="H27" s="174">
        <v>69.3</v>
      </c>
      <c r="I27" s="173">
        <v>5</v>
      </c>
      <c r="J27" s="174">
        <v>1.9</v>
      </c>
      <c r="K27" s="173">
        <v>2</v>
      </c>
      <c r="L27" s="174">
        <v>0.1</v>
      </c>
      <c r="M27" s="173">
        <v>51</v>
      </c>
      <c r="N27" s="174">
        <v>100</v>
      </c>
    </row>
    <row r="28" spans="1:14" s="192" customFormat="1" ht="30" customHeight="1" x14ac:dyDescent="0.3">
      <c r="A28" s="205">
        <v>42551</v>
      </c>
      <c r="B28" s="184" t="s">
        <v>104</v>
      </c>
      <c r="C28" s="191">
        <v>65</v>
      </c>
      <c r="D28" s="206">
        <v>5.7</v>
      </c>
      <c r="E28" s="211">
        <v>79</v>
      </c>
      <c r="F28" s="206">
        <v>21.3</v>
      </c>
      <c r="G28" s="211">
        <v>66</v>
      </c>
      <c r="H28" s="206">
        <v>63.6</v>
      </c>
      <c r="I28" s="211">
        <v>18</v>
      </c>
      <c r="J28" s="206">
        <v>9.4</v>
      </c>
      <c r="K28" s="211">
        <v>2</v>
      </c>
      <c r="L28" s="206" t="s">
        <v>61</v>
      </c>
      <c r="M28" s="211">
        <v>230</v>
      </c>
      <c r="N28" s="206">
        <v>100</v>
      </c>
    </row>
    <row r="29" spans="1:14" s="148" customFormat="1" ht="30" customHeight="1" x14ac:dyDescent="0.3">
      <c r="A29" s="204">
        <v>42916</v>
      </c>
      <c r="B29" s="182" t="s">
        <v>96</v>
      </c>
      <c r="C29" s="147">
        <v>13</v>
      </c>
      <c r="D29" s="174">
        <v>13.4</v>
      </c>
      <c r="E29" s="173">
        <v>16</v>
      </c>
      <c r="F29" s="174">
        <v>34.200000000000003</v>
      </c>
      <c r="G29" s="173">
        <v>21</v>
      </c>
      <c r="H29" s="174">
        <v>48</v>
      </c>
      <c r="I29" s="173">
        <v>4</v>
      </c>
      <c r="J29" s="174">
        <v>4.4000000000000004</v>
      </c>
      <c r="K29" s="212" t="s">
        <v>34</v>
      </c>
      <c r="L29" s="210" t="s">
        <v>34</v>
      </c>
      <c r="M29" s="173">
        <v>54</v>
      </c>
      <c r="N29" s="174">
        <v>100</v>
      </c>
    </row>
    <row r="30" spans="1:14" s="148" customFormat="1" ht="30" customHeight="1" x14ac:dyDescent="0.3">
      <c r="A30" s="204">
        <v>42916</v>
      </c>
      <c r="B30" s="182" t="s">
        <v>97</v>
      </c>
      <c r="C30" s="147">
        <v>32</v>
      </c>
      <c r="D30" s="174">
        <v>6</v>
      </c>
      <c r="E30" s="173">
        <v>43</v>
      </c>
      <c r="F30" s="174">
        <v>15.6</v>
      </c>
      <c r="G30" s="173">
        <v>36</v>
      </c>
      <c r="H30" s="174">
        <v>69</v>
      </c>
      <c r="I30" s="173">
        <v>8</v>
      </c>
      <c r="J30" s="174">
        <v>9</v>
      </c>
      <c r="K30" s="173">
        <v>2</v>
      </c>
      <c r="L30" s="174">
        <v>0.3</v>
      </c>
      <c r="M30" s="173">
        <v>121</v>
      </c>
      <c r="N30" s="174">
        <v>100</v>
      </c>
    </row>
    <row r="31" spans="1:14" s="148" customFormat="1" ht="30" customHeight="1" x14ac:dyDescent="0.3">
      <c r="A31" s="204">
        <v>42916</v>
      </c>
      <c r="B31" s="182" t="s">
        <v>103</v>
      </c>
      <c r="C31" s="147">
        <v>12</v>
      </c>
      <c r="D31" s="174">
        <v>3.6</v>
      </c>
      <c r="E31" s="173">
        <v>16</v>
      </c>
      <c r="F31" s="174">
        <v>47.9</v>
      </c>
      <c r="G31" s="173">
        <v>21</v>
      </c>
      <c r="H31" s="174">
        <v>47.6</v>
      </c>
      <c r="I31" s="173">
        <v>4</v>
      </c>
      <c r="J31" s="174">
        <v>0.3</v>
      </c>
      <c r="K31" s="173">
        <v>1</v>
      </c>
      <c r="L31" s="174" t="s">
        <v>61</v>
      </c>
      <c r="M31" s="173">
        <v>54</v>
      </c>
      <c r="N31" s="174">
        <v>100</v>
      </c>
    </row>
    <row r="32" spans="1:14" s="192" customFormat="1" ht="30" customHeight="1" x14ac:dyDescent="0.3">
      <c r="A32" s="205">
        <v>42916</v>
      </c>
      <c r="B32" s="184" t="s">
        <v>104</v>
      </c>
      <c r="C32" s="191">
        <v>57</v>
      </c>
      <c r="D32" s="206">
        <v>7.9</v>
      </c>
      <c r="E32" s="211">
        <v>75</v>
      </c>
      <c r="F32" s="206">
        <v>30.7</v>
      </c>
      <c r="G32" s="211">
        <v>78</v>
      </c>
      <c r="H32" s="206">
        <v>56.1</v>
      </c>
      <c r="I32" s="211">
        <v>16</v>
      </c>
      <c r="J32" s="206">
        <v>5.2</v>
      </c>
      <c r="K32" s="211">
        <v>3</v>
      </c>
      <c r="L32" s="206">
        <v>0.1</v>
      </c>
      <c r="M32" s="211">
        <v>229</v>
      </c>
      <c r="N32" s="206">
        <v>100</v>
      </c>
    </row>
    <row r="33" spans="1:14" s="145" customFormat="1" ht="30" customHeight="1" x14ac:dyDescent="0.3">
      <c r="A33" s="204">
        <v>43281</v>
      </c>
      <c r="B33" s="182" t="s">
        <v>96</v>
      </c>
      <c r="C33" s="145">
        <v>7</v>
      </c>
      <c r="D33" s="176">
        <v>4.9000000000000004</v>
      </c>
      <c r="E33" s="175">
        <v>23</v>
      </c>
      <c r="F33" s="176">
        <v>42.7</v>
      </c>
      <c r="G33" s="175">
        <v>12</v>
      </c>
      <c r="H33" s="176">
        <v>33.299999999999997</v>
      </c>
      <c r="I33" s="175">
        <v>7</v>
      </c>
      <c r="J33" s="176">
        <v>18.8</v>
      </c>
      <c r="K33" s="175">
        <v>1</v>
      </c>
      <c r="L33" s="176">
        <v>0.3</v>
      </c>
      <c r="M33" s="173">
        <f>+I33+G33+E33+C33+K33</f>
        <v>50</v>
      </c>
      <c r="N33" s="174">
        <v>100</v>
      </c>
    </row>
    <row r="34" spans="1:14" s="145" customFormat="1" ht="30" customHeight="1" x14ac:dyDescent="0.3">
      <c r="A34" s="204">
        <v>43281</v>
      </c>
      <c r="B34" s="182" t="s">
        <v>97</v>
      </c>
      <c r="C34" s="145">
        <v>30</v>
      </c>
      <c r="D34" s="176">
        <v>4.7</v>
      </c>
      <c r="E34" s="175">
        <v>41</v>
      </c>
      <c r="F34" s="176">
        <v>15.4</v>
      </c>
      <c r="G34" s="175">
        <v>46</v>
      </c>
      <c r="H34" s="176">
        <v>61.9</v>
      </c>
      <c r="I34" s="175">
        <v>4</v>
      </c>
      <c r="J34" s="176">
        <v>17.399999999999999</v>
      </c>
      <c r="K34" s="175">
        <v>2</v>
      </c>
      <c r="L34" s="176">
        <v>0.6</v>
      </c>
      <c r="M34" s="173">
        <f>+I34+G34+E34+C34+K34</f>
        <v>123</v>
      </c>
      <c r="N34" s="174">
        <v>100</v>
      </c>
    </row>
    <row r="35" spans="1:14" s="145" customFormat="1" ht="30" customHeight="1" x14ac:dyDescent="0.3">
      <c r="A35" s="204">
        <v>43281</v>
      </c>
      <c r="B35" s="182" t="s">
        <v>103</v>
      </c>
      <c r="C35" s="145">
        <v>14</v>
      </c>
      <c r="D35" s="176">
        <v>1.3</v>
      </c>
      <c r="E35" s="175">
        <v>14</v>
      </c>
      <c r="F35" s="176">
        <v>49.7</v>
      </c>
      <c r="G35" s="175">
        <v>18</v>
      </c>
      <c r="H35" s="176">
        <v>32.299999999999997</v>
      </c>
      <c r="I35" s="175">
        <v>8</v>
      </c>
      <c r="J35" s="176">
        <v>16.600000000000001</v>
      </c>
      <c r="K35" s="175">
        <v>1</v>
      </c>
      <c r="L35" s="176" t="s">
        <v>34</v>
      </c>
      <c r="M35" s="173">
        <f>+I35+G35+E35+C35+K35</f>
        <v>55</v>
      </c>
      <c r="N35" s="174">
        <v>100</v>
      </c>
    </row>
    <row r="36" spans="1:14" s="192" customFormat="1" ht="30" customHeight="1" x14ac:dyDescent="0.3">
      <c r="A36" s="205">
        <v>43281</v>
      </c>
      <c r="B36" s="184" t="s">
        <v>104</v>
      </c>
      <c r="C36" s="192">
        <v>51</v>
      </c>
      <c r="D36" s="188">
        <v>3.9</v>
      </c>
      <c r="E36" s="213">
        <v>78</v>
      </c>
      <c r="F36" s="188">
        <v>32.9</v>
      </c>
      <c r="G36" s="213">
        <v>76</v>
      </c>
      <c r="H36" s="188">
        <v>45.2</v>
      </c>
      <c r="I36" s="213">
        <v>19</v>
      </c>
      <c r="J36" s="188">
        <v>17.600000000000001</v>
      </c>
      <c r="K36" s="213">
        <v>4</v>
      </c>
      <c r="L36" s="188">
        <v>0.4</v>
      </c>
      <c r="M36" s="211">
        <f>+I36+G36+E36+C36+K36</f>
        <v>228</v>
      </c>
      <c r="N36" s="206">
        <v>100</v>
      </c>
    </row>
    <row r="37" spans="1:14" s="145" customFormat="1" ht="30" customHeight="1" x14ac:dyDescent="0.3">
      <c r="A37" s="204">
        <v>43646</v>
      </c>
      <c r="B37" s="182" t="s">
        <v>96</v>
      </c>
      <c r="C37" s="145">
        <v>6</v>
      </c>
      <c r="D37" s="176">
        <v>2.2999999999999998</v>
      </c>
      <c r="E37" s="175">
        <v>25</v>
      </c>
      <c r="F37" s="176">
        <v>47.3</v>
      </c>
      <c r="G37" s="175">
        <v>11</v>
      </c>
      <c r="H37" s="176">
        <v>28.4</v>
      </c>
      <c r="I37" s="175">
        <v>9</v>
      </c>
      <c r="J37" s="176">
        <v>21.9</v>
      </c>
      <c r="K37" s="175" t="s">
        <v>34</v>
      </c>
      <c r="L37" s="176" t="s">
        <v>34</v>
      </c>
      <c r="M37" s="173">
        <f>+I37+G37+E37+C37</f>
        <v>51</v>
      </c>
      <c r="N37" s="174">
        <v>100</v>
      </c>
    </row>
    <row r="38" spans="1:14" s="145" customFormat="1" ht="30" customHeight="1" x14ac:dyDescent="0.3">
      <c r="A38" s="204">
        <v>43646</v>
      </c>
      <c r="B38" s="182" t="s">
        <v>97</v>
      </c>
      <c r="C38" s="145">
        <v>26</v>
      </c>
      <c r="D38" s="176">
        <v>5</v>
      </c>
      <c r="E38" s="175">
        <v>47</v>
      </c>
      <c r="F38" s="176">
        <v>47.8</v>
      </c>
      <c r="G38" s="175">
        <v>39</v>
      </c>
      <c r="H38" s="176">
        <v>38.799999999999997</v>
      </c>
      <c r="I38" s="175">
        <v>5</v>
      </c>
      <c r="J38" s="176">
        <v>7.7</v>
      </c>
      <c r="K38" s="175">
        <v>2</v>
      </c>
      <c r="L38" s="176">
        <v>0.8</v>
      </c>
      <c r="M38" s="173">
        <f>+K38+I38+G38+E38+C38</f>
        <v>119</v>
      </c>
      <c r="N38" s="174">
        <v>100</v>
      </c>
    </row>
    <row r="39" spans="1:14" s="145" customFormat="1" ht="30" customHeight="1" x14ac:dyDescent="0.3">
      <c r="A39" s="204">
        <v>43646</v>
      </c>
      <c r="B39" s="182" t="s">
        <v>103</v>
      </c>
      <c r="C39" s="145">
        <v>15</v>
      </c>
      <c r="D39" s="176">
        <v>1.7</v>
      </c>
      <c r="E39" s="175">
        <v>17</v>
      </c>
      <c r="F39" s="176">
        <v>18.7</v>
      </c>
      <c r="G39" s="175">
        <v>17</v>
      </c>
      <c r="H39" s="176">
        <v>70.099999999999994</v>
      </c>
      <c r="I39" s="175">
        <v>7</v>
      </c>
      <c r="J39" s="176">
        <v>9.5</v>
      </c>
      <c r="K39" s="175">
        <v>1</v>
      </c>
      <c r="L39" s="176" t="s">
        <v>34</v>
      </c>
      <c r="M39" s="173">
        <f>+K39+I39+G39+E39+C39</f>
        <v>57</v>
      </c>
      <c r="N39" s="174">
        <f>+J39+H39+F39+D39</f>
        <v>100</v>
      </c>
    </row>
    <row r="40" spans="1:14" s="192" customFormat="1" ht="30" customHeight="1" x14ac:dyDescent="0.3">
      <c r="A40" s="205">
        <v>43646</v>
      </c>
      <c r="B40" s="184" t="s">
        <v>104</v>
      </c>
      <c r="C40" s="192">
        <v>47</v>
      </c>
      <c r="D40" s="188">
        <v>3.1</v>
      </c>
      <c r="E40" s="213">
        <v>89</v>
      </c>
      <c r="F40" s="188">
        <v>38.200000000000003</v>
      </c>
      <c r="G40" s="213">
        <v>67</v>
      </c>
      <c r="H40" s="188">
        <v>45.7</v>
      </c>
      <c r="I40" s="213">
        <v>21</v>
      </c>
      <c r="J40" s="188">
        <v>12.8</v>
      </c>
      <c r="K40" s="213">
        <v>3</v>
      </c>
      <c r="L40" s="188">
        <v>0.3</v>
      </c>
      <c r="M40" s="213">
        <f>+K40+I40+G40+E40+C40</f>
        <v>227</v>
      </c>
      <c r="N40" s="206">
        <v>100</v>
      </c>
    </row>
    <row r="41" spans="1:14" s="145" customFormat="1" ht="30" customHeight="1" x14ac:dyDescent="0.3">
      <c r="A41" s="107">
        <v>44196</v>
      </c>
      <c r="B41" s="182" t="s">
        <v>96</v>
      </c>
      <c r="C41" s="145">
        <v>6</v>
      </c>
      <c r="D41" s="176">
        <v>0.2</v>
      </c>
      <c r="E41" s="175">
        <v>25</v>
      </c>
      <c r="F41" s="176">
        <v>70.3</v>
      </c>
      <c r="G41" s="175">
        <v>12</v>
      </c>
      <c r="H41" s="176">
        <v>24.9</v>
      </c>
      <c r="I41" s="175">
        <v>5</v>
      </c>
      <c r="J41" s="176">
        <v>4.5999999999999996</v>
      </c>
      <c r="K41" s="175">
        <v>1</v>
      </c>
      <c r="L41" s="176" t="s">
        <v>61</v>
      </c>
      <c r="M41" s="175">
        <f>+K41+I41+G41+E41+C41</f>
        <v>49</v>
      </c>
      <c r="N41" s="176">
        <v>100</v>
      </c>
    </row>
    <row r="42" spans="1:14" s="145" customFormat="1" ht="30" customHeight="1" x14ac:dyDescent="0.3">
      <c r="A42" s="107">
        <v>44196</v>
      </c>
      <c r="B42" s="182" t="s">
        <v>97</v>
      </c>
      <c r="C42" s="145">
        <v>29</v>
      </c>
      <c r="D42" s="176">
        <v>5.3</v>
      </c>
      <c r="E42" s="175">
        <v>49</v>
      </c>
      <c r="F42" s="176">
        <v>35.9</v>
      </c>
      <c r="G42" s="175">
        <v>35</v>
      </c>
      <c r="H42" s="176">
        <v>52.2</v>
      </c>
      <c r="I42" s="175">
        <v>11</v>
      </c>
      <c r="J42" s="176">
        <v>6.5</v>
      </c>
      <c r="K42" s="175" t="s">
        <v>34</v>
      </c>
      <c r="L42" s="176" t="s">
        <v>34</v>
      </c>
      <c r="M42" s="175">
        <f>+I42+G42+E42+C42</f>
        <v>124</v>
      </c>
      <c r="N42" s="176">
        <v>100</v>
      </c>
    </row>
    <row r="43" spans="1:14" s="145" customFormat="1" ht="30" customHeight="1" x14ac:dyDescent="0.3">
      <c r="A43" s="107">
        <v>44196</v>
      </c>
      <c r="B43" s="182" t="s">
        <v>103</v>
      </c>
      <c r="C43" s="147">
        <v>12</v>
      </c>
      <c r="D43" s="174">
        <v>1.7</v>
      </c>
      <c r="E43" s="173">
        <v>20</v>
      </c>
      <c r="F43" s="174">
        <v>24.7</v>
      </c>
      <c r="G43" s="173">
        <v>12</v>
      </c>
      <c r="H43" s="174">
        <v>67.900000000000006</v>
      </c>
      <c r="I43" s="173">
        <v>7</v>
      </c>
      <c r="J43" s="174">
        <v>5.8</v>
      </c>
      <c r="K43" s="173" t="s">
        <v>34</v>
      </c>
      <c r="L43" s="174" t="s">
        <v>34</v>
      </c>
      <c r="M43" s="173">
        <f>+I43+G43+E43+C43</f>
        <v>51</v>
      </c>
      <c r="N43" s="174">
        <v>100</v>
      </c>
    </row>
    <row r="44" spans="1:14" s="192" customFormat="1" ht="30" customHeight="1" x14ac:dyDescent="0.3">
      <c r="A44" s="149">
        <v>44196</v>
      </c>
      <c r="B44" s="184" t="s">
        <v>104</v>
      </c>
      <c r="C44" s="191">
        <v>47</v>
      </c>
      <c r="D44" s="206">
        <v>2.5</v>
      </c>
      <c r="E44" s="211">
        <v>94</v>
      </c>
      <c r="F44" s="206">
        <v>41.9</v>
      </c>
      <c r="G44" s="211">
        <v>59</v>
      </c>
      <c r="H44" s="206">
        <v>49.9</v>
      </c>
      <c r="I44" s="211">
        <v>23</v>
      </c>
      <c r="J44" s="206">
        <v>5.7</v>
      </c>
      <c r="K44" s="211">
        <v>1</v>
      </c>
      <c r="L44" s="206" t="s">
        <v>61</v>
      </c>
      <c r="M44" s="211">
        <f>+K44+I44+G44+E44+C44</f>
        <v>224</v>
      </c>
      <c r="N44" s="206">
        <v>100</v>
      </c>
    </row>
    <row r="45" spans="1:14" s="145" customFormat="1" ht="30" customHeight="1" x14ac:dyDescent="0.3">
      <c r="A45" s="107">
        <v>44561</v>
      </c>
      <c r="B45" s="182" t="s">
        <v>96</v>
      </c>
      <c r="C45" s="145">
        <v>9</v>
      </c>
      <c r="D45" s="176">
        <v>2.7</v>
      </c>
      <c r="E45" s="175">
        <v>21</v>
      </c>
      <c r="F45" s="176">
        <v>62.3</v>
      </c>
      <c r="G45" s="175">
        <v>14</v>
      </c>
      <c r="H45" s="176">
        <v>31</v>
      </c>
      <c r="I45" s="175">
        <v>3</v>
      </c>
      <c r="J45" s="176">
        <v>4</v>
      </c>
      <c r="K45" s="175">
        <v>1</v>
      </c>
      <c r="L45" s="174" t="s">
        <v>61</v>
      </c>
      <c r="M45" s="173">
        <f>+K45+I45+G45+E45+C45</f>
        <v>48</v>
      </c>
      <c r="N45" s="174">
        <v>100</v>
      </c>
    </row>
    <row r="46" spans="1:14" s="145" customFormat="1" ht="30" customHeight="1" x14ac:dyDescent="0.3">
      <c r="A46" s="107">
        <v>44561</v>
      </c>
      <c r="B46" s="182" t="s">
        <v>97</v>
      </c>
      <c r="C46" s="145">
        <v>27</v>
      </c>
      <c r="D46" s="176">
        <v>3.5</v>
      </c>
      <c r="E46" s="175">
        <v>43</v>
      </c>
      <c r="F46" s="176">
        <v>44.7</v>
      </c>
      <c r="G46" s="175">
        <v>36</v>
      </c>
      <c r="H46" s="176">
        <v>49.5</v>
      </c>
      <c r="I46" s="175">
        <v>11</v>
      </c>
      <c r="J46" s="176">
        <v>2.2999999999999998</v>
      </c>
      <c r="K46" s="173" t="s">
        <v>34</v>
      </c>
      <c r="L46" s="174" t="s">
        <v>34</v>
      </c>
      <c r="M46" s="173">
        <f>+I46+G46+E46+C46</f>
        <v>117</v>
      </c>
      <c r="N46" s="174">
        <f>+J46+H46+F46+D46</f>
        <v>100</v>
      </c>
    </row>
    <row r="47" spans="1:14" s="145" customFormat="1" ht="30" customHeight="1" x14ac:dyDescent="0.3">
      <c r="A47" s="107">
        <v>44561</v>
      </c>
      <c r="B47" s="182" t="s">
        <v>103</v>
      </c>
      <c r="C47" s="145">
        <v>12</v>
      </c>
      <c r="D47" s="176">
        <v>1.7</v>
      </c>
      <c r="E47" s="175">
        <v>21</v>
      </c>
      <c r="F47" s="176">
        <v>63.2</v>
      </c>
      <c r="G47" s="175">
        <v>16</v>
      </c>
      <c r="H47" s="176">
        <v>34.9</v>
      </c>
      <c r="I47" s="175">
        <v>2</v>
      </c>
      <c r="J47" s="176">
        <v>0.3</v>
      </c>
      <c r="K47" s="173" t="s">
        <v>34</v>
      </c>
      <c r="L47" s="174" t="s">
        <v>34</v>
      </c>
      <c r="M47" s="173">
        <f>+I47+G47+E47+C47</f>
        <v>51</v>
      </c>
      <c r="N47" s="174">
        <v>100</v>
      </c>
    </row>
    <row r="48" spans="1:14" s="192" customFormat="1" ht="30" customHeight="1" x14ac:dyDescent="0.3">
      <c r="A48" s="149">
        <v>44561</v>
      </c>
      <c r="B48" s="184" t="s">
        <v>104</v>
      </c>
      <c r="C48" s="192">
        <v>48</v>
      </c>
      <c r="D48" s="188">
        <v>2.7</v>
      </c>
      <c r="E48" s="213">
        <v>85</v>
      </c>
      <c r="F48" s="188">
        <v>56.1</v>
      </c>
      <c r="G48" s="213">
        <v>66</v>
      </c>
      <c r="H48" s="188">
        <v>39</v>
      </c>
      <c r="I48" s="213">
        <v>16</v>
      </c>
      <c r="J48" s="188">
        <v>2.2000000000000002</v>
      </c>
      <c r="K48" s="213">
        <v>1</v>
      </c>
      <c r="L48" s="206" t="s">
        <v>61</v>
      </c>
      <c r="M48" s="211">
        <f>+K48+I48+G48+E48+C48</f>
        <v>216</v>
      </c>
      <c r="N48" s="206">
        <v>100</v>
      </c>
    </row>
    <row r="49" spans="2:14" s="145" customFormat="1" ht="30" customHeight="1" x14ac:dyDescent="0.3">
      <c r="B49" s="140"/>
      <c r="F49" s="160"/>
      <c r="H49" s="160"/>
      <c r="J49" s="160"/>
      <c r="L49" s="160"/>
      <c r="N49" s="160"/>
    </row>
    <row r="50" spans="2:14" s="145" customFormat="1" ht="30" customHeight="1" x14ac:dyDescent="0.3">
      <c r="B50" s="140"/>
      <c r="F50" s="160"/>
      <c r="H50" s="160"/>
      <c r="J50" s="160"/>
      <c r="L50" s="160"/>
      <c r="N50" s="160"/>
    </row>
    <row r="51" spans="2:14" s="145" customFormat="1" ht="30" customHeight="1" x14ac:dyDescent="0.3">
      <c r="B51" s="140"/>
      <c r="F51" s="160"/>
      <c r="H51" s="160"/>
      <c r="J51" s="160"/>
      <c r="L51" s="160"/>
      <c r="N51" s="160"/>
    </row>
    <row r="52" spans="2:14" s="145" customFormat="1" ht="30" customHeight="1" x14ac:dyDescent="0.3">
      <c r="B52" s="140"/>
      <c r="F52" s="160"/>
      <c r="H52" s="160"/>
      <c r="J52" s="160"/>
      <c r="N52" s="160"/>
    </row>
    <row r="53" spans="2:14" s="145" customFormat="1" ht="30" customHeight="1" x14ac:dyDescent="0.3">
      <c r="B53" s="140"/>
      <c r="F53" s="160"/>
      <c r="H53" s="160"/>
      <c r="J53" s="160"/>
      <c r="N53" s="160"/>
    </row>
    <row r="54" spans="2:14" s="145" customFormat="1" ht="30" customHeight="1" x14ac:dyDescent="0.3">
      <c r="B54" s="140"/>
      <c r="F54" s="160"/>
      <c r="H54" s="160"/>
      <c r="N54" s="160"/>
    </row>
    <row r="55" spans="2:14" s="145" customFormat="1" ht="30" customHeight="1" x14ac:dyDescent="0.3">
      <c r="B55" s="140"/>
      <c r="F55" s="160"/>
      <c r="H55" s="160"/>
      <c r="N55" s="160"/>
    </row>
    <row r="56" spans="2:14" s="145" customFormat="1" ht="30" customHeight="1" x14ac:dyDescent="0.3">
      <c r="B56" s="140"/>
      <c r="F56" s="160"/>
      <c r="H56" s="160"/>
      <c r="N56" s="160"/>
    </row>
    <row r="57" spans="2:14" s="145" customFormat="1" ht="30" customHeight="1" x14ac:dyDescent="0.3">
      <c r="B57" s="140"/>
      <c r="F57" s="160"/>
      <c r="H57" s="160"/>
      <c r="N57" s="160"/>
    </row>
    <row r="58" spans="2:14" s="145" customFormat="1" ht="30" customHeight="1" x14ac:dyDescent="0.3">
      <c r="B58" s="140"/>
      <c r="F58" s="160"/>
      <c r="H58" s="160"/>
      <c r="N58" s="160"/>
    </row>
    <row r="59" spans="2:14" s="145" customFormat="1" ht="30" customHeight="1" x14ac:dyDescent="0.3">
      <c r="B59" s="140"/>
      <c r="F59" s="160"/>
      <c r="H59" s="160"/>
      <c r="N59" s="160"/>
    </row>
    <row r="60" spans="2:14" s="145" customFormat="1" ht="30" customHeight="1" x14ac:dyDescent="0.3">
      <c r="B60" s="140"/>
      <c r="F60" s="160"/>
      <c r="H60" s="160"/>
      <c r="N60" s="160"/>
    </row>
    <row r="61" spans="2:14" s="145" customFormat="1" ht="30" customHeight="1" x14ac:dyDescent="0.3">
      <c r="B61" s="140"/>
      <c r="F61" s="160"/>
      <c r="H61" s="160"/>
      <c r="N61" s="160"/>
    </row>
    <row r="62" spans="2:14" s="145" customFormat="1" ht="30" customHeight="1" x14ac:dyDescent="0.3">
      <c r="B62" s="140"/>
      <c r="F62" s="160"/>
      <c r="H62" s="160"/>
      <c r="N62" s="160"/>
    </row>
    <row r="63" spans="2:14" s="145" customFormat="1" ht="30" customHeight="1" x14ac:dyDescent="0.3">
      <c r="B63" s="140"/>
      <c r="F63" s="160"/>
      <c r="H63" s="160"/>
      <c r="N63" s="160"/>
    </row>
    <row r="64" spans="2:14" s="145" customFormat="1" ht="30" customHeight="1" x14ac:dyDescent="0.3">
      <c r="B64" s="140"/>
      <c r="F64" s="160"/>
      <c r="H64" s="160"/>
      <c r="N64" s="160"/>
    </row>
    <row r="65" spans="2:14" s="145" customFormat="1" ht="30" customHeight="1" x14ac:dyDescent="0.3">
      <c r="B65" s="140"/>
      <c r="F65" s="160"/>
      <c r="H65" s="160"/>
      <c r="N65" s="160"/>
    </row>
    <row r="66" spans="2:14" s="145" customFormat="1" ht="30" customHeight="1" x14ac:dyDescent="0.3">
      <c r="B66" s="140"/>
      <c r="F66" s="160"/>
      <c r="H66" s="160"/>
      <c r="N66" s="160"/>
    </row>
    <row r="67" spans="2:14" s="145" customFormat="1" ht="30" customHeight="1" x14ac:dyDescent="0.3">
      <c r="B67" s="140"/>
      <c r="F67" s="160"/>
      <c r="H67" s="160"/>
      <c r="N67" s="160"/>
    </row>
    <row r="68" spans="2:14" s="145" customFormat="1" ht="30" customHeight="1" x14ac:dyDescent="0.3">
      <c r="B68" s="140"/>
      <c r="F68" s="160"/>
      <c r="N68" s="160"/>
    </row>
    <row r="69" spans="2:14" s="145" customFormat="1" ht="30" customHeight="1" x14ac:dyDescent="0.3">
      <c r="B69" s="140"/>
      <c r="F69" s="160"/>
      <c r="N69" s="160"/>
    </row>
    <row r="70" spans="2:14" s="145" customFormat="1" ht="30" customHeight="1" x14ac:dyDescent="0.3">
      <c r="B70" s="140"/>
      <c r="F70" s="160"/>
      <c r="N70" s="160"/>
    </row>
    <row r="71" spans="2:14" s="145" customFormat="1" ht="30" customHeight="1" x14ac:dyDescent="0.3">
      <c r="B71" s="140"/>
      <c r="F71" s="160"/>
      <c r="N71" s="160"/>
    </row>
    <row r="72" spans="2:14" s="145" customFormat="1" ht="30" customHeight="1" x14ac:dyDescent="0.3">
      <c r="B72" s="140"/>
      <c r="F72" s="160"/>
      <c r="N72" s="160"/>
    </row>
    <row r="73" spans="2:14" s="145" customFormat="1" ht="30" customHeight="1" x14ac:dyDescent="0.3">
      <c r="B73" s="140"/>
      <c r="F73" s="160"/>
      <c r="N73" s="160"/>
    </row>
    <row r="74" spans="2:14" s="145" customFormat="1" ht="30" customHeight="1" x14ac:dyDescent="0.3">
      <c r="B74" s="140"/>
      <c r="F74" s="160"/>
      <c r="N74" s="160"/>
    </row>
    <row r="75" spans="2:14" s="145" customFormat="1" ht="30" customHeight="1" x14ac:dyDescent="0.3">
      <c r="B75" s="140"/>
      <c r="N75" s="160"/>
    </row>
    <row r="76" spans="2:14" s="145" customFormat="1" ht="30" customHeight="1" x14ac:dyDescent="0.3">
      <c r="B76" s="140"/>
      <c r="N76" s="160"/>
    </row>
    <row r="77" spans="2:14" s="145" customFormat="1" ht="30" customHeight="1" x14ac:dyDescent="0.3">
      <c r="B77" s="140"/>
      <c r="N77" s="160"/>
    </row>
    <row r="78" spans="2:14" s="145" customFormat="1" ht="30" customHeight="1" x14ac:dyDescent="0.3">
      <c r="B78" s="140"/>
      <c r="N78" s="160"/>
    </row>
    <row r="79" spans="2:14" s="145" customFormat="1" ht="30" customHeight="1" x14ac:dyDescent="0.3">
      <c r="B79" s="140"/>
      <c r="N79" s="160"/>
    </row>
    <row r="80" spans="2:14" s="145" customFormat="1" ht="30" customHeight="1" x14ac:dyDescent="0.3">
      <c r="B80" s="140"/>
      <c r="N80" s="160"/>
    </row>
    <row r="81" spans="2:14" s="145" customFormat="1" ht="30" customHeight="1" x14ac:dyDescent="0.3">
      <c r="B81" s="140"/>
      <c r="N81" s="160"/>
    </row>
    <row r="82" spans="2:14" s="145" customFormat="1" ht="30" customHeight="1" x14ac:dyDescent="0.3">
      <c r="B82" s="140"/>
      <c r="N82" s="160"/>
    </row>
    <row r="83" spans="2:14" s="145" customFormat="1" ht="30" customHeight="1" x14ac:dyDescent="0.3">
      <c r="B83" s="140"/>
      <c r="N83" s="160"/>
    </row>
    <row r="84" spans="2:14" s="145" customFormat="1" ht="30" customHeight="1" x14ac:dyDescent="0.3">
      <c r="B84" s="140"/>
      <c r="N84" s="160"/>
    </row>
    <row r="85" spans="2:14" s="145" customFormat="1" ht="30" customHeight="1" x14ac:dyDescent="0.3">
      <c r="B85" s="140"/>
      <c r="N85" s="160"/>
    </row>
    <row r="86" spans="2:14" s="145" customFormat="1" ht="30" customHeight="1" x14ac:dyDescent="0.3">
      <c r="B86" s="140"/>
      <c r="N86" s="160"/>
    </row>
    <row r="87" spans="2:14" s="145" customFormat="1" ht="30" customHeight="1" x14ac:dyDescent="0.3">
      <c r="B87" s="140"/>
      <c r="N87" s="160"/>
    </row>
    <row r="88" spans="2:14" s="145" customFormat="1" ht="30" customHeight="1" x14ac:dyDescent="0.3">
      <c r="B88" s="140"/>
      <c r="N88" s="160"/>
    </row>
    <row r="89" spans="2:14" s="145" customFormat="1" ht="30" customHeight="1" x14ac:dyDescent="0.3">
      <c r="B89" s="140"/>
      <c r="N89" s="160"/>
    </row>
    <row r="90" spans="2:14" s="145" customFormat="1" ht="30" customHeight="1" x14ac:dyDescent="0.3">
      <c r="B90" s="140"/>
      <c r="N90" s="160"/>
    </row>
    <row r="91" spans="2:14" s="145" customFormat="1" ht="30" customHeight="1" x14ac:dyDescent="0.3">
      <c r="B91" s="140"/>
      <c r="N91" s="160"/>
    </row>
    <row r="92" spans="2:14" s="145" customFormat="1" ht="30" customHeight="1" x14ac:dyDescent="0.3">
      <c r="B92" s="140"/>
      <c r="N92" s="160"/>
    </row>
    <row r="93" spans="2:14" s="145" customFormat="1" ht="30" customHeight="1" x14ac:dyDescent="0.3">
      <c r="B93" s="140"/>
      <c r="N93" s="160"/>
    </row>
    <row r="94" spans="2:14" s="145" customFormat="1" ht="30" customHeight="1" x14ac:dyDescent="0.3">
      <c r="B94" s="140"/>
      <c r="N94" s="160"/>
    </row>
    <row r="95" spans="2:14" s="145" customFormat="1" ht="30" customHeight="1" x14ac:dyDescent="0.3">
      <c r="B95" s="140"/>
      <c r="N95" s="160"/>
    </row>
    <row r="96" spans="2:14" s="145" customFormat="1" ht="30" customHeight="1" x14ac:dyDescent="0.3">
      <c r="B96" s="140"/>
      <c r="N96" s="160"/>
    </row>
    <row r="97" spans="2:14" s="145" customFormat="1" ht="30" customHeight="1" x14ac:dyDescent="0.3">
      <c r="B97" s="140"/>
      <c r="N97" s="160"/>
    </row>
    <row r="98" spans="2:14" s="145" customFormat="1" ht="30" customHeight="1" x14ac:dyDescent="0.3">
      <c r="B98" s="140"/>
      <c r="N98" s="160"/>
    </row>
    <row r="99" spans="2:14" s="145" customFormat="1" ht="30" customHeight="1" x14ac:dyDescent="0.3">
      <c r="B99" s="140"/>
      <c r="N99" s="160"/>
    </row>
    <row r="100" spans="2:14" s="145" customFormat="1" ht="30" customHeight="1" x14ac:dyDescent="0.3">
      <c r="B100" s="140"/>
      <c r="N100" s="160"/>
    </row>
    <row r="101" spans="2:14" s="145" customFormat="1" ht="30" customHeight="1" x14ac:dyDescent="0.3">
      <c r="B101" s="140"/>
      <c r="N101" s="160"/>
    </row>
    <row r="102" spans="2:14" s="145" customFormat="1" ht="30" customHeight="1" x14ac:dyDescent="0.3">
      <c r="B102" s="140"/>
      <c r="N102" s="160"/>
    </row>
    <row r="103" spans="2:14" s="145" customFormat="1" ht="30" customHeight="1" x14ac:dyDescent="0.3">
      <c r="B103" s="140"/>
      <c r="N103" s="160"/>
    </row>
    <row r="104" spans="2:14" s="145" customFormat="1" ht="30" customHeight="1" x14ac:dyDescent="0.3">
      <c r="B104" s="140"/>
      <c r="N104" s="160"/>
    </row>
    <row r="105" spans="2:14" s="145" customFormat="1" ht="30" customHeight="1" x14ac:dyDescent="0.3">
      <c r="B105" s="140"/>
      <c r="N105" s="160"/>
    </row>
    <row r="106" spans="2:14" s="145" customFormat="1" ht="30" customHeight="1" x14ac:dyDescent="0.3">
      <c r="B106" s="140"/>
      <c r="N106" s="160"/>
    </row>
    <row r="107" spans="2:14" s="145" customFormat="1" ht="30" customHeight="1" x14ac:dyDescent="0.3">
      <c r="B107" s="140"/>
      <c r="N107" s="160"/>
    </row>
    <row r="108" spans="2:14" s="145" customFormat="1" ht="30" customHeight="1" x14ac:dyDescent="0.3">
      <c r="B108" s="140"/>
      <c r="N108" s="160"/>
    </row>
    <row r="109" spans="2:14" s="145" customFormat="1" ht="30" customHeight="1" x14ac:dyDescent="0.3">
      <c r="B109" s="140"/>
      <c r="N109" s="160"/>
    </row>
    <row r="110" spans="2:14" s="145" customFormat="1" ht="30" customHeight="1" x14ac:dyDescent="0.3">
      <c r="B110" s="140"/>
      <c r="N110" s="160"/>
    </row>
    <row r="111" spans="2:14" s="145" customFormat="1" ht="30" customHeight="1" x14ac:dyDescent="0.3">
      <c r="B111" s="140"/>
      <c r="N111" s="160"/>
    </row>
    <row r="112" spans="2:14" s="145" customFormat="1" ht="30" customHeight="1" x14ac:dyDescent="0.3">
      <c r="B112" s="140"/>
      <c r="N112" s="160"/>
    </row>
    <row r="113" spans="2:14" s="145" customFormat="1" ht="30" customHeight="1" x14ac:dyDescent="0.3">
      <c r="B113" s="140"/>
      <c r="N113" s="160"/>
    </row>
    <row r="114" spans="2:14" s="145" customFormat="1" ht="30" customHeight="1" x14ac:dyDescent="0.3">
      <c r="B114" s="140"/>
      <c r="N114" s="160"/>
    </row>
    <row r="115" spans="2:14" s="145" customFormat="1" ht="30" customHeight="1" x14ac:dyDescent="0.3">
      <c r="B115" s="140"/>
      <c r="N115" s="160"/>
    </row>
    <row r="116" spans="2:14" s="145" customFormat="1" ht="30" customHeight="1" x14ac:dyDescent="0.3">
      <c r="B116" s="140"/>
      <c r="N116" s="160"/>
    </row>
    <row r="117" spans="2:14" s="145" customFormat="1" ht="30" customHeight="1" x14ac:dyDescent="0.3">
      <c r="B117" s="140"/>
      <c r="N117" s="160"/>
    </row>
    <row r="118" spans="2:14" s="145" customFormat="1" ht="30" customHeight="1" x14ac:dyDescent="0.3">
      <c r="B118" s="140"/>
      <c r="N118" s="160"/>
    </row>
    <row r="119" spans="2:14" s="145" customFormat="1" ht="30" customHeight="1" x14ac:dyDescent="0.3">
      <c r="B119" s="140"/>
      <c r="N119" s="160"/>
    </row>
    <row r="120" spans="2:14" s="145" customFormat="1" ht="30" customHeight="1" x14ac:dyDescent="0.3">
      <c r="B120" s="140"/>
      <c r="N120" s="160"/>
    </row>
    <row r="121" spans="2:14" s="145" customFormat="1" ht="30" customHeight="1" x14ac:dyDescent="0.3">
      <c r="B121" s="140"/>
      <c r="N121" s="160"/>
    </row>
    <row r="122" spans="2:14" s="145" customFormat="1" ht="30" customHeight="1" x14ac:dyDescent="0.3">
      <c r="B122" s="140"/>
      <c r="N122" s="160"/>
    </row>
    <row r="123" spans="2:14" s="145" customFormat="1" ht="30" customHeight="1" x14ac:dyDescent="0.3">
      <c r="B123" s="140"/>
      <c r="N123" s="160"/>
    </row>
    <row r="124" spans="2:14" s="145" customFormat="1" ht="30" customHeight="1" x14ac:dyDescent="0.3">
      <c r="B124" s="140"/>
      <c r="N124" s="160"/>
    </row>
    <row r="125" spans="2:14" s="145" customFormat="1" ht="30" customHeight="1" x14ac:dyDescent="0.3">
      <c r="B125" s="140"/>
      <c r="N125" s="160"/>
    </row>
    <row r="126" spans="2:14" s="145" customFormat="1" ht="30" customHeight="1" x14ac:dyDescent="0.3">
      <c r="B126" s="140"/>
      <c r="N126" s="160"/>
    </row>
    <row r="127" spans="2:14" s="145" customFormat="1" ht="30" customHeight="1" x14ac:dyDescent="0.3">
      <c r="B127" s="140"/>
      <c r="N127" s="160"/>
    </row>
    <row r="128" spans="2:14" s="145" customFormat="1" ht="30" customHeight="1" x14ac:dyDescent="0.3">
      <c r="B128" s="140"/>
      <c r="N128" s="160"/>
    </row>
    <row r="129" spans="2:14" s="145" customFormat="1" ht="18" customHeight="1" x14ac:dyDescent="0.3">
      <c r="B129" s="140"/>
      <c r="N129" s="160"/>
    </row>
    <row r="130" spans="2:14" s="145" customFormat="1" ht="18" customHeight="1" x14ac:dyDescent="0.3">
      <c r="B130" s="140"/>
      <c r="N130" s="160"/>
    </row>
    <row r="131" spans="2:14" s="145" customFormat="1" ht="18" customHeight="1" x14ac:dyDescent="0.3">
      <c r="B131" s="140"/>
      <c r="N131" s="160"/>
    </row>
    <row r="132" spans="2:14" s="145" customFormat="1" ht="18" customHeight="1" x14ac:dyDescent="0.3">
      <c r="B132" s="140"/>
      <c r="N132" s="160"/>
    </row>
    <row r="133" spans="2:14" s="145" customFormat="1" ht="18" customHeight="1" x14ac:dyDescent="0.3">
      <c r="B133" s="140"/>
      <c r="N133" s="160"/>
    </row>
    <row r="134" spans="2:14" s="145" customFormat="1" ht="18" customHeight="1" x14ac:dyDescent="0.3">
      <c r="B134" s="140"/>
      <c r="N134" s="160"/>
    </row>
    <row r="135" spans="2:14" s="145" customFormat="1" ht="18" customHeight="1" x14ac:dyDescent="0.3">
      <c r="B135" s="140"/>
      <c r="N135" s="160"/>
    </row>
    <row r="136" spans="2:14" s="145" customFormat="1" ht="18" customHeight="1" x14ac:dyDescent="0.3">
      <c r="B136" s="140"/>
      <c r="N136" s="160"/>
    </row>
  </sheetData>
  <autoFilter ref="A5:B48" xr:uid="{00000000-0009-0000-0000-000007000000}"/>
  <mergeCells count="7">
    <mergeCell ref="M4:N4"/>
    <mergeCell ref="A4:B5"/>
    <mergeCell ref="C4:D4"/>
    <mergeCell ref="E4:F4"/>
    <mergeCell ref="G4:H4"/>
    <mergeCell ref="I4:J4"/>
    <mergeCell ref="K4:L4"/>
  </mergeCells>
  <pageMargins left="0.7" right="0.7" top="0.75" bottom="0.75" header="0.3" footer="0.3"/>
  <pageSetup paperSize="9" orientation="portrait" r:id="rId1"/>
  <ignoredErrors>
    <ignoredError sqref="C4"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5F8B-9271-4FBB-BF93-665D4EE2D233}">
  <sheetPr>
    <tabColor rgb="FFFEF4E5"/>
  </sheetPr>
  <dimension ref="A1:J45"/>
  <sheetViews>
    <sheetView workbookViewId="0">
      <pane xSplit="2" ySplit="5" topLeftCell="C3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45" customWidth="1"/>
    <col min="2" max="2" width="14" style="145" customWidth="1"/>
    <col min="3" max="3" width="29.77734375" style="145" customWidth="1"/>
    <col min="4" max="5" width="13" style="145" customWidth="1"/>
    <col min="6" max="8" width="24.44140625" style="145" customWidth="1"/>
    <col min="9" max="9" width="29.44140625" style="145" customWidth="1"/>
    <col min="10" max="10" width="24.44140625" style="145" customWidth="1"/>
    <col min="11" max="16384" width="8.5546875" style="145"/>
  </cols>
  <sheetData>
    <row r="1" spans="1:10" s="71" customFormat="1" ht="18" customHeight="1" x14ac:dyDescent="0.3">
      <c r="A1" s="69" t="s">
        <v>217</v>
      </c>
      <c r="B1" s="382" t="s">
        <v>218</v>
      </c>
      <c r="C1" s="382"/>
    </row>
    <row r="2" spans="1:10" ht="18" customHeight="1" x14ac:dyDescent="0.3">
      <c r="A2" s="138"/>
      <c r="B2" s="131" t="s">
        <v>219</v>
      </c>
      <c r="C2" s="136"/>
    </row>
    <row r="3" spans="1:10" ht="18" customHeight="1" x14ac:dyDescent="0.3">
      <c r="A3" s="138"/>
      <c r="B3" s="138"/>
      <c r="C3" s="138"/>
    </row>
    <row r="4" spans="1:10" ht="48.6" customHeight="1" x14ac:dyDescent="0.3">
      <c r="A4" s="624"/>
      <c r="B4" s="624"/>
      <c r="C4" s="619" t="s">
        <v>220</v>
      </c>
      <c r="D4" s="614" t="s">
        <v>221</v>
      </c>
      <c r="E4" s="615"/>
      <c r="F4" s="612" t="s">
        <v>222</v>
      </c>
      <c r="G4" s="615"/>
      <c r="H4" s="612" t="s">
        <v>223</v>
      </c>
      <c r="I4" s="615"/>
      <c r="J4" s="628" t="s">
        <v>224</v>
      </c>
    </row>
    <row r="5" spans="1:10" ht="56.1" customHeight="1" thickBot="1" x14ac:dyDescent="0.35">
      <c r="A5" s="625"/>
      <c r="B5" s="625"/>
      <c r="C5" s="620"/>
      <c r="D5" s="170" t="s">
        <v>225</v>
      </c>
      <c r="E5" s="171" t="s">
        <v>226</v>
      </c>
      <c r="F5" s="172" t="s">
        <v>205</v>
      </c>
      <c r="G5" s="171" t="s">
        <v>124</v>
      </c>
      <c r="H5" s="172" t="s">
        <v>227</v>
      </c>
      <c r="I5" s="171" t="s">
        <v>228</v>
      </c>
      <c r="J5" s="629"/>
    </row>
    <row r="6" spans="1:10" ht="27" customHeight="1" x14ac:dyDescent="0.3">
      <c r="A6" s="132">
        <v>40908</v>
      </c>
      <c r="B6" s="182" t="s">
        <v>96</v>
      </c>
      <c r="C6" s="183">
        <v>53</v>
      </c>
      <c r="D6" s="158">
        <v>3.2</v>
      </c>
      <c r="E6" s="174">
        <v>2</v>
      </c>
      <c r="F6" s="215">
        <v>20</v>
      </c>
      <c r="G6" s="174">
        <v>37.700000000000003</v>
      </c>
      <c r="H6" s="165">
        <v>0.4</v>
      </c>
      <c r="I6" s="174">
        <v>1.1000000000000001</v>
      </c>
      <c r="J6" s="216">
        <v>19.2</v>
      </c>
    </row>
    <row r="7" spans="1:10" ht="27" customHeight="1" x14ac:dyDescent="0.3">
      <c r="A7" s="107">
        <v>40908</v>
      </c>
      <c r="B7" s="182" t="s">
        <v>97</v>
      </c>
      <c r="C7" s="183">
        <v>140</v>
      </c>
      <c r="D7" s="158">
        <v>3.1</v>
      </c>
      <c r="E7" s="174">
        <v>2</v>
      </c>
      <c r="F7" s="215">
        <v>42</v>
      </c>
      <c r="G7" s="174">
        <v>30</v>
      </c>
      <c r="H7" s="165">
        <v>0.3</v>
      </c>
      <c r="I7" s="174">
        <v>1.1000000000000001</v>
      </c>
      <c r="J7" s="216">
        <v>0.2</v>
      </c>
    </row>
    <row r="8" spans="1:10" ht="27" customHeight="1" x14ac:dyDescent="0.3">
      <c r="A8" s="107">
        <v>40908</v>
      </c>
      <c r="B8" s="182" t="s">
        <v>134</v>
      </c>
      <c r="C8" s="183">
        <v>53</v>
      </c>
      <c r="D8" s="158">
        <v>3</v>
      </c>
      <c r="E8" s="174">
        <v>2.2000000000000002</v>
      </c>
      <c r="F8" s="215">
        <v>28</v>
      </c>
      <c r="G8" s="174">
        <v>52.8</v>
      </c>
      <c r="H8" s="165">
        <v>0.5</v>
      </c>
      <c r="I8" s="174">
        <v>1</v>
      </c>
      <c r="J8" s="216">
        <v>10</v>
      </c>
    </row>
    <row r="9" spans="1:10" s="192" customFormat="1" ht="27" customHeight="1" x14ac:dyDescent="0.3">
      <c r="A9" s="149">
        <v>40908</v>
      </c>
      <c r="B9" s="184" t="s">
        <v>94</v>
      </c>
      <c r="C9" s="185">
        <v>246</v>
      </c>
      <c r="D9" s="154">
        <v>3.1</v>
      </c>
      <c r="E9" s="206">
        <v>2.1</v>
      </c>
      <c r="F9" s="211">
        <v>90</v>
      </c>
      <c r="G9" s="206">
        <v>36.6</v>
      </c>
      <c r="H9" s="217">
        <v>0.4</v>
      </c>
      <c r="I9" s="206">
        <v>1.1000000000000001</v>
      </c>
      <c r="J9" s="218">
        <v>11.5</v>
      </c>
    </row>
    <row r="10" spans="1:10" ht="27" customHeight="1" x14ac:dyDescent="0.3">
      <c r="A10" s="132">
        <v>41274</v>
      </c>
      <c r="B10" s="182" t="s">
        <v>96</v>
      </c>
      <c r="C10" s="183">
        <v>48</v>
      </c>
      <c r="D10" s="158">
        <v>3.2</v>
      </c>
      <c r="E10" s="219"/>
      <c r="F10" s="215">
        <v>18</v>
      </c>
      <c r="G10" s="174">
        <v>37.5</v>
      </c>
      <c r="H10" s="165">
        <v>0.4</v>
      </c>
      <c r="I10" s="174">
        <v>1.1000000000000001</v>
      </c>
      <c r="J10" s="216">
        <v>20.100000000000001</v>
      </c>
    </row>
    <row r="11" spans="1:10" ht="27" customHeight="1" x14ac:dyDescent="0.3">
      <c r="A11" s="132">
        <v>41274</v>
      </c>
      <c r="B11" s="182" t="s">
        <v>97</v>
      </c>
      <c r="C11" s="183">
        <v>133</v>
      </c>
      <c r="D11" s="158">
        <v>3.1</v>
      </c>
      <c r="E11" s="219"/>
      <c r="F11" s="215">
        <v>42</v>
      </c>
      <c r="G11" s="174">
        <v>31.6</v>
      </c>
      <c r="H11" s="165">
        <v>0.4</v>
      </c>
      <c r="I11" s="174">
        <v>1.2</v>
      </c>
      <c r="J11" s="216">
        <v>9.4</v>
      </c>
    </row>
    <row r="12" spans="1:10" ht="27" customHeight="1" x14ac:dyDescent="0.3">
      <c r="A12" s="132">
        <v>41274</v>
      </c>
      <c r="B12" s="182" t="s">
        <v>134</v>
      </c>
      <c r="C12" s="183">
        <v>52</v>
      </c>
      <c r="D12" s="158">
        <v>3</v>
      </c>
      <c r="E12" s="219"/>
      <c r="F12" s="215">
        <v>27</v>
      </c>
      <c r="G12" s="174">
        <v>51.9</v>
      </c>
      <c r="H12" s="165">
        <v>0.5</v>
      </c>
      <c r="I12" s="174">
        <v>1</v>
      </c>
      <c r="J12" s="216">
        <v>10.199999999999999</v>
      </c>
    </row>
    <row r="13" spans="1:10" s="192" customFormat="1" ht="27" customHeight="1" x14ac:dyDescent="0.3">
      <c r="A13" s="133">
        <v>41274</v>
      </c>
      <c r="B13" s="184" t="s">
        <v>94</v>
      </c>
      <c r="C13" s="185">
        <v>233</v>
      </c>
      <c r="D13" s="154">
        <v>3.1</v>
      </c>
      <c r="E13" s="220"/>
      <c r="F13" s="221">
        <v>87</v>
      </c>
      <c r="G13" s="206">
        <v>37.299999999999997</v>
      </c>
      <c r="H13" s="217">
        <v>0.4</v>
      </c>
      <c r="I13" s="206">
        <v>1.1000000000000001</v>
      </c>
      <c r="J13" s="218">
        <v>11.8</v>
      </c>
    </row>
    <row r="14" spans="1:10" ht="27" customHeight="1" x14ac:dyDescent="0.3">
      <c r="A14" s="132">
        <v>41639</v>
      </c>
      <c r="B14" s="182" t="s">
        <v>96</v>
      </c>
      <c r="C14" s="183">
        <v>49</v>
      </c>
      <c r="D14" s="158">
        <v>3.3</v>
      </c>
      <c r="E14" s="219"/>
      <c r="F14" s="215">
        <v>22</v>
      </c>
      <c r="G14" s="174">
        <v>44.9</v>
      </c>
      <c r="H14" s="165">
        <v>0.6</v>
      </c>
      <c r="I14" s="174">
        <v>1.2</v>
      </c>
      <c r="J14" s="216">
        <v>20.2</v>
      </c>
    </row>
    <row r="15" spans="1:10" ht="27" customHeight="1" x14ac:dyDescent="0.3">
      <c r="A15" s="132">
        <v>41639</v>
      </c>
      <c r="B15" s="182" t="s">
        <v>97</v>
      </c>
      <c r="C15" s="183">
        <v>129</v>
      </c>
      <c r="D15" s="158">
        <v>3.1</v>
      </c>
      <c r="E15" s="219"/>
      <c r="F15" s="215">
        <v>49</v>
      </c>
      <c r="G15" s="174">
        <v>38</v>
      </c>
      <c r="H15" s="165">
        <v>0.5</v>
      </c>
      <c r="I15" s="174">
        <v>1.2</v>
      </c>
      <c r="J15" s="216">
        <v>9.1</v>
      </c>
    </row>
    <row r="16" spans="1:10" ht="27" customHeight="1" x14ac:dyDescent="0.3">
      <c r="A16" s="132">
        <v>41639</v>
      </c>
      <c r="B16" s="182" t="s">
        <v>134</v>
      </c>
      <c r="C16" s="183">
        <v>52</v>
      </c>
      <c r="D16" s="158">
        <v>3.1</v>
      </c>
      <c r="E16" s="219"/>
      <c r="F16" s="215">
        <v>26</v>
      </c>
      <c r="G16" s="174">
        <v>50</v>
      </c>
      <c r="H16" s="165">
        <v>0.6</v>
      </c>
      <c r="I16" s="174">
        <v>1.1000000000000001</v>
      </c>
      <c r="J16" s="216">
        <v>10.1</v>
      </c>
    </row>
    <row r="17" spans="1:10" s="192" customFormat="1" ht="27" customHeight="1" x14ac:dyDescent="0.3">
      <c r="A17" s="133">
        <v>41639</v>
      </c>
      <c r="B17" s="184" t="s">
        <v>94</v>
      </c>
      <c r="C17" s="185">
        <v>230</v>
      </c>
      <c r="D17" s="154">
        <v>3.2</v>
      </c>
      <c r="E17" s="220"/>
      <c r="F17" s="221">
        <v>97</v>
      </c>
      <c r="G17" s="206">
        <v>42.2</v>
      </c>
      <c r="H17" s="217">
        <v>0.5</v>
      </c>
      <c r="I17" s="206">
        <v>1.2</v>
      </c>
      <c r="J17" s="218">
        <v>11.7</v>
      </c>
    </row>
    <row r="18" spans="1:10" ht="27" customHeight="1" x14ac:dyDescent="0.3">
      <c r="A18" s="132">
        <v>42004</v>
      </c>
      <c r="B18" s="182" t="s">
        <v>96</v>
      </c>
      <c r="C18" s="183">
        <v>47</v>
      </c>
      <c r="D18" s="158">
        <v>3.2</v>
      </c>
      <c r="E18" s="219"/>
      <c r="F18" s="215">
        <v>20</v>
      </c>
      <c r="G18" s="174">
        <v>42.6</v>
      </c>
      <c r="H18" s="165">
        <v>0.5</v>
      </c>
      <c r="I18" s="174">
        <v>1.1000000000000001</v>
      </c>
      <c r="J18" s="216">
        <v>19</v>
      </c>
    </row>
    <row r="19" spans="1:10" ht="27" customHeight="1" x14ac:dyDescent="0.3">
      <c r="A19" s="132">
        <v>42004</v>
      </c>
      <c r="B19" s="182" t="s">
        <v>97</v>
      </c>
      <c r="C19" s="183">
        <v>121</v>
      </c>
      <c r="D19" s="158">
        <v>3.2</v>
      </c>
      <c r="E19" s="219"/>
      <c r="F19" s="215">
        <v>48</v>
      </c>
      <c r="G19" s="174">
        <v>39.700000000000003</v>
      </c>
      <c r="H19" s="165">
        <v>0.5</v>
      </c>
      <c r="I19" s="174">
        <v>1.1000000000000001</v>
      </c>
      <c r="J19" s="216">
        <v>9</v>
      </c>
    </row>
    <row r="20" spans="1:10" ht="27" customHeight="1" x14ac:dyDescent="0.3">
      <c r="A20" s="132">
        <v>42004</v>
      </c>
      <c r="B20" s="182" t="s">
        <v>134</v>
      </c>
      <c r="C20" s="183">
        <v>51</v>
      </c>
      <c r="D20" s="158">
        <v>3.1</v>
      </c>
      <c r="E20" s="219"/>
      <c r="F20" s="215">
        <v>28</v>
      </c>
      <c r="G20" s="174">
        <v>54.9</v>
      </c>
      <c r="H20" s="165">
        <v>0.6</v>
      </c>
      <c r="I20" s="174">
        <v>1.1000000000000001</v>
      </c>
      <c r="J20" s="216">
        <v>11.4</v>
      </c>
    </row>
    <row r="21" spans="1:10" s="192" customFormat="1" ht="27" customHeight="1" x14ac:dyDescent="0.3">
      <c r="A21" s="133">
        <v>42004</v>
      </c>
      <c r="B21" s="184" t="s">
        <v>94</v>
      </c>
      <c r="C21" s="185">
        <v>219</v>
      </c>
      <c r="D21" s="154">
        <v>3.2</v>
      </c>
      <c r="E21" s="220"/>
      <c r="F21" s="221">
        <v>96</v>
      </c>
      <c r="G21" s="206">
        <v>43.8</v>
      </c>
      <c r="H21" s="217">
        <v>0.5</v>
      </c>
      <c r="I21" s="206">
        <v>1.1000000000000001</v>
      </c>
      <c r="J21" s="218">
        <v>11.7</v>
      </c>
    </row>
    <row r="22" spans="1:10" ht="27" customHeight="1" x14ac:dyDescent="0.3">
      <c r="A22" s="132">
        <v>42369</v>
      </c>
      <c r="B22" s="182" t="s">
        <v>96</v>
      </c>
      <c r="C22" s="183">
        <v>50</v>
      </c>
      <c r="D22" s="158">
        <v>3.2</v>
      </c>
      <c r="E22" s="219"/>
      <c r="F22" s="215">
        <v>26</v>
      </c>
      <c r="G22" s="174">
        <v>52</v>
      </c>
      <c r="H22" s="165">
        <v>0.6</v>
      </c>
      <c r="I22" s="174">
        <v>1.1000000000000001</v>
      </c>
      <c r="J22" s="216">
        <v>19.899999999999999</v>
      </c>
    </row>
    <row r="23" spans="1:10" ht="27" customHeight="1" x14ac:dyDescent="0.3">
      <c r="A23" s="132">
        <v>42369</v>
      </c>
      <c r="B23" s="182" t="s">
        <v>97</v>
      </c>
      <c r="C23" s="183">
        <v>122</v>
      </c>
      <c r="D23" s="158">
        <v>3.1</v>
      </c>
      <c r="E23" s="219"/>
      <c r="F23" s="215">
        <v>51</v>
      </c>
      <c r="G23" s="174">
        <v>41.8</v>
      </c>
      <c r="H23" s="165">
        <v>0.4</v>
      </c>
      <c r="I23" s="174">
        <v>1.1000000000000001</v>
      </c>
      <c r="J23" s="216">
        <v>9.3000000000000007</v>
      </c>
    </row>
    <row r="24" spans="1:10" ht="27" customHeight="1" x14ac:dyDescent="0.3">
      <c r="A24" s="132">
        <v>42369</v>
      </c>
      <c r="B24" s="182" t="s">
        <v>134</v>
      </c>
      <c r="C24" s="183">
        <v>50</v>
      </c>
      <c r="D24" s="158">
        <v>3</v>
      </c>
      <c r="E24" s="219"/>
      <c r="F24" s="215">
        <v>28</v>
      </c>
      <c r="G24" s="174">
        <v>56</v>
      </c>
      <c r="H24" s="165">
        <v>0.6</v>
      </c>
      <c r="I24" s="174">
        <v>1.1000000000000001</v>
      </c>
      <c r="J24" s="216">
        <v>11</v>
      </c>
    </row>
    <row r="25" spans="1:10" s="192" customFormat="1" ht="27" customHeight="1" x14ac:dyDescent="0.3">
      <c r="A25" s="133">
        <v>42369</v>
      </c>
      <c r="B25" s="184" t="s">
        <v>94</v>
      </c>
      <c r="C25" s="185">
        <v>222</v>
      </c>
      <c r="D25" s="154">
        <v>3.1</v>
      </c>
      <c r="E25" s="220"/>
      <c r="F25" s="221">
        <v>105</v>
      </c>
      <c r="G25" s="206">
        <v>47.3</v>
      </c>
      <c r="H25" s="217">
        <v>0.5</v>
      </c>
      <c r="I25" s="206">
        <v>1.1000000000000001</v>
      </c>
      <c r="J25" s="218">
        <v>12.1</v>
      </c>
    </row>
    <row r="26" spans="1:10" ht="27" customHeight="1" x14ac:dyDescent="0.3">
      <c r="A26" s="132">
        <v>42735</v>
      </c>
      <c r="B26" s="182" t="s">
        <v>96</v>
      </c>
      <c r="C26" s="183">
        <v>50</v>
      </c>
      <c r="D26" s="158">
        <v>3.2</v>
      </c>
      <c r="E26" s="219"/>
      <c r="F26" s="215">
        <v>29</v>
      </c>
      <c r="G26" s="174">
        <v>58</v>
      </c>
      <c r="H26" s="165">
        <v>0.6</v>
      </c>
      <c r="I26" s="174">
        <v>1.1000000000000001</v>
      </c>
      <c r="J26" s="216">
        <v>20.9</v>
      </c>
    </row>
    <row r="27" spans="1:10" ht="27" customHeight="1" x14ac:dyDescent="0.3">
      <c r="A27" s="132">
        <v>42735</v>
      </c>
      <c r="B27" s="182" t="s">
        <v>97</v>
      </c>
      <c r="C27" s="183">
        <v>116</v>
      </c>
      <c r="D27" s="158">
        <v>3.1</v>
      </c>
      <c r="E27" s="219"/>
      <c r="F27" s="215">
        <v>50</v>
      </c>
      <c r="G27" s="174">
        <v>43.1</v>
      </c>
      <c r="H27" s="165">
        <v>0.5</v>
      </c>
      <c r="I27" s="174">
        <v>1.1000000000000001</v>
      </c>
      <c r="J27" s="216">
        <v>9.8000000000000007</v>
      </c>
    </row>
    <row r="28" spans="1:10" ht="27" customHeight="1" x14ac:dyDescent="0.3">
      <c r="A28" s="132">
        <v>42735</v>
      </c>
      <c r="B28" s="182" t="s">
        <v>134</v>
      </c>
      <c r="C28" s="183">
        <v>50</v>
      </c>
      <c r="D28" s="158">
        <v>3.1</v>
      </c>
      <c r="E28" s="219"/>
      <c r="F28" s="215">
        <v>28</v>
      </c>
      <c r="G28" s="174">
        <v>56</v>
      </c>
      <c r="H28" s="165">
        <v>0.6</v>
      </c>
      <c r="I28" s="174">
        <v>1</v>
      </c>
      <c r="J28" s="216">
        <v>10.7</v>
      </c>
    </row>
    <row r="29" spans="1:10" s="192" customFormat="1" ht="27" customHeight="1" x14ac:dyDescent="0.3">
      <c r="A29" s="133">
        <v>42735</v>
      </c>
      <c r="B29" s="184" t="s">
        <v>94</v>
      </c>
      <c r="C29" s="185">
        <v>216</v>
      </c>
      <c r="D29" s="154">
        <v>3.1</v>
      </c>
      <c r="E29" s="220"/>
      <c r="F29" s="221">
        <v>107</v>
      </c>
      <c r="G29" s="206">
        <v>49.5</v>
      </c>
      <c r="H29" s="217">
        <v>0.5</v>
      </c>
      <c r="I29" s="206">
        <v>1.1000000000000001</v>
      </c>
      <c r="J29" s="218">
        <v>12.6</v>
      </c>
    </row>
    <row r="30" spans="1:10" ht="27" customHeight="1" x14ac:dyDescent="0.3">
      <c r="A30" s="132">
        <v>43100</v>
      </c>
      <c r="B30" s="182" t="s">
        <v>96</v>
      </c>
      <c r="C30" s="183">
        <v>49</v>
      </c>
      <c r="D30" s="158">
        <v>3.2</v>
      </c>
      <c r="E30" s="219"/>
      <c r="F30" s="215">
        <v>24</v>
      </c>
      <c r="G30" s="174">
        <v>49</v>
      </c>
      <c r="H30" s="165">
        <v>0.5</v>
      </c>
      <c r="I30" s="174">
        <v>1</v>
      </c>
      <c r="J30" s="216">
        <v>22</v>
      </c>
    </row>
    <row r="31" spans="1:10" ht="27" customHeight="1" x14ac:dyDescent="0.3">
      <c r="A31" s="132">
        <v>43100</v>
      </c>
      <c r="B31" s="182" t="s">
        <v>97</v>
      </c>
      <c r="C31" s="183">
        <v>120</v>
      </c>
      <c r="D31" s="158">
        <v>3.1</v>
      </c>
      <c r="E31" s="219"/>
      <c r="F31" s="215">
        <v>57</v>
      </c>
      <c r="G31" s="174">
        <v>47.5</v>
      </c>
      <c r="H31" s="165">
        <v>0.5</v>
      </c>
      <c r="I31" s="174">
        <v>1.1000000000000001</v>
      </c>
      <c r="J31" s="216">
        <v>10</v>
      </c>
    </row>
    <row r="32" spans="1:10" ht="27" customHeight="1" x14ac:dyDescent="0.3">
      <c r="A32" s="132">
        <v>43100</v>
      </c>
      <c r="B32" s="182" t="s">
        <v>134</v>
      </c>
      <c r="C32" s="183">
        <v>52</v>
      </c>
      <c r="D32" s="158">
        <v>3.1</v>
      </c>
      <c r="E32" s="219"/>
      <c r="F32" s="215">
        <v>34</v>
      </c>
      <c r="G32" s="174">
        <v>65.400000000000006</v>
      </c>
      <c r="H32" s="165">
        <v>0.7</v>
      </c>
      <c r="I32" s="174">
        <v>1</v>
      </c>
      <c r="J32" s="216">
        <v>12</v>
      </c>
    </row>
    <row r="33" spans="1:10" s="192" customFormat="1" ht="27" customHeight="1" x14ac:dyDescent="0.3">
      <c r="A33" s="133">
        <v>43100</v>
      </c>
      <c r="B33" s="184" t="s">
        <v>94</v>
      </c>
      <c r="C33" s="185">
        <v>221</v>
      </c>
      <c r="D33" s="154">
        <v>3.1</v>
      </c>
      <c r="E33" s="220"/>
      <c r="F33" s="221">
        <v>115</v>
      </c>
      <c r="G33" s="206">
        <v>52</v>
      </c>
      <c r="H33" s="217">
        <v>0.6</v>
      </c>
      <c r="I33" s="206">
        <v>1.1000000000000001</v>
      </c>
      <c r="J33" s="218">
        <v>13.2</v>
      </c>
    </row>
    <row r="34" spans="1:10" ht="27" customHeight="1" x14ac:dyDescent="0.3">
      <c r="A34" s="132">
        <v>43465</v>
      </c>
      <c r="B34" s="182" t="s">
        <v>96</v>
      </c>
      <c r="C34" s="183">
        <v>47</v>
      </c>
      <c r="D34" s="158">
        <v>3.1</v>
      </c>
      <c r="E34" s="174">
        <v>2.1</v>
      </c>
      <c r="F34" s="215">
        <v>26</v>
      </c>
      <c r="G34" s="174">
        <v>55.3</v>
      </c>
      <c r="H34" s="165">
        <v>0.6</v>
      </c>
      <c r="I34" s="174">
        <v>1</v>
      </c>
      <c r="J34" s="216">
        <v>22.6</v>
      </c>
    </row>
    <row r="35" spans="1:10" ht="27" customHeight="1" x14ac:dyDescent="0.3">
      <c r="A35" s="132">
        <v>43465</v>
      </c>
      <c r="B35" s="182" t="s">
        <v>97</v>
      </c>
      <c r="C35" s="183">
        <v>119</v>
      </c>
      <c r="D35" s="158">
        <v>3.1</v>
      </c>
      <c r="E35" s="174">
        <v>2.1</v>
      </c>
      <c r="F35" s="215">
        <v>58</v>
      </c>
      <c r="G35" s="174">
        <v>48.7</v>
      </c>
      <c r="H35" s="165">
        <v>0.5</v>
      </c>
      <c r="I35" s="174">
        <v>1.1000000000000001</v>
      </c>
      <c r="J35" s="216">
        <v>10.3</v>
      </c>
    </row>
    <row r="36" spans="1:10" ht="27" customHeight="1" x14ac:dyDescent="0.3">
      <c r="A36" s="132">
        <v>43465</v>
      </c>
      <c r="B36" s="182" t="s">
        <v>134</v>
      </c>
      <c r="C36" s="183">
        <v>52</v>
      </c>
      <c r="D36" s="158">
        <v>3</v>
      </c>
      <c r="E36" s="174">
        <v>2.2000000000000002</v>
      </c>
      <c r="F36" s="215">
        <v>33</v>
      </c>
      <c r="G36" s="174">
        <v>63.5</v>
      </c>
      <c r="H36" s="165">
        <v>0.7</v>
      </c>
      <c r="I36" s="174">
        <v>1</v>
      </c>
      <c r="J36" s="216">
        <v>12.4</v>
      </c>
    </row>
    <row r="37" spans="1:10" s="192" customFormat="1" ht="27" customHeight="1" x14ac:dyDescent="0.3">
      <c r="A37" s="133">
        <v>43465</v>
      </c>
      <c r="B37" s="184" t="s">
        <v>94</v>
      </c>
      <c r="C37" s="185">
        <v>218</v>
      </c>
      <c r="D37" s="154">
        <v>3.1</v>
      </c>
      <c r="E37" s="206">
        <v>2.1</v>
      </c>
      <c r="F37" s="221">
        <v>118</v>
      </c>
      <c r="G37" s="206">
        <v>54.1</v>
      </c>
      <c r="H37" s="217">
        <v>0.6</v>
      </c>
      <c r="I37" s="206">
        <v>1.1000000000000001</v>
      </c>
      <c r="J37" s="218">
        <v>13.5</v>
      </c>
    </row>
    <row r="38" spans="1:10" ht="27" customHeight="1" x14ac:dyDescent="0.3">
      <c r="A38" s="132">
        <v>43830</v>
      </c>
      <c r="B38" s="182" t="s">
        <v>96</v>
      </c>
      <c r="C38" s="183">
        <v>46</v>
      </c>
      <c r="D38" s="152">
        <v>3.1</v>
      </c>
      <c r="E38" s="222">
        <v>2.2999999999999998</v>
      </c>
      <c r="F38" s="223">
        <v>27</v>
      </c>
      <c r="G38" s="174">
        <v>58.7</v>
      </c>
      <c r="H38" s="166">
        <v>0.6</v>
      </c>
      <c r="I38" s="222">
        <v>1</v>
      </c>
      <c r="J38" s="224">
        <v>22.2</v>
      </c>
    </row>
    <row r="39" spans="1:10" ht="27" customHeight="1" x14ac:dyDescent="0.3">
      <c r="A39" s="132">
        <v>43830</v>
      </c>
      <c r="B39" s="182" t="s">
        <v>97</v>
      </c>
      <c r="C39" s="183">
        <v>117</v>
      </c>
      <c r="D39" s="152">
        <v>3.1</v>
      </c>
      <c r="E39" s="222">
        <v>2.1</v>
      </c>
      <c r="F39" s="223">
        <v>57</v>
      </c>
      <c r="G39" s="174">
        <v>48.7</v>
      </c>
      <c r="H39" s="166">
        <v>0.5</v>
      </c>
      <c r="I39" s="222">
        <v>1.1000000000000001</v>
      </c>
      <c r="J39" s="224">
        <v>10.9</v>
      </c>
    </row>
    <row r="40" spans="1:10" ht="27" customHeight="1" x14ac:dyDescent="0.3">
      <c r="A40" s="132">
        <v>43830</v>
      </c>
      <c r="B40" s="182" t="s">
        <v>134</v>
      </c>
      <c r="C40" s="183">
        <v>52</v>
      </c>
      <c r="D40" s="152">
        <v>3</v>
      </c>
      <c r="E40" s="222">
        <v>2.1</v>
      </c>
      <c r="F40" s="225">
        <v>36</v>
      </c>
      <c r="G40" s="174">
        <v>69.2</v>
      </c>
      <c r="H40" s="166">
        <v>0.7</v>
      </c>
      <c r="I40" s="222">
        <v>1</v>
      </c>
      <c r="J40" s="224">
        <v>14.2</v>
      </c>
    </row>
    <row r="41" spans="1:10" s="192" customFormat="1" ht="27" customHeight="1" x14ac:dyDescent="0.3">
      <c r="A41" s="133">
        <v>43830</v>
      </c>
      <c r="B41" s="184" t="s">
        <v>94</v>
      </c>
      <c r="C41" s="185">
        <v>215</v>
      </c>
      <c r="D41" s="154">
        <v>3.1</v>
      </c>
      <c r="E41" s="206">
        <v>2.2000000000000002</v>
      </c>
      <c r="F41" s="211">
        <v>120</v>
      </c>
      <c r="G41" s="206">
        <v>55.8</v>
      </c>
      <c r="H41" s="217">
        <v>0.6</v>
      </c>
      <c r="I41" s="206">
        <v>1.1000000000000001</v>
      </c>
      <c r="J41" s="218">
        <v>14.1</v>
      </c>
    </row>
    <row r="42" spans="1:10" ht="27" customHeight="1" x14ac:dyDescent="0.3">
      <c r="A42" s="132">
        <v>44196</v>
      </c>
      <c r="B42" s="182" t="s">
        <v>96</v>
      </c>
      <c r="C42" s="183">
        <v>47</v>
      </c>
      <c r="D42" s="160">
        <v>3.1</v>
      </c>
      <c r="E42" s="176">
        <v>2.1</v>
      </c>
      <c r="F42" s="175">
        <v>32</v>
      </c>
      <c r="G42" s="176">
        <v>68.099999999999994</v>
      </c>
      <c r="H42" s="167">
        <v>0.7</v>
      </c>
      <c r="I42" s="176">
        <v>1.1000000000000001</v>
      </c>
      <c r="J42" s="226">
        <v>23.8</v>
      </c>
    </row>
    <row r="43" spans="1:10" ht="27" customHeight="1" x14ac:dyDescent="0.3">
      <c r="A43" s="132">
        <v>44196</v>
      </c>
      <c r="B43" s="182" t="s">
        <v>97</v>
      </c>
      <c r="C43" s="183">
        <v>119</v>
      </c>
      <c r="D43" s="160">
        <v>3.1</v>
      </c>
      <c r="E43" s="176">
        <v>2.1</v>
      </c>
      <c r="F43" s="175">
        <v>59</v>
      </c>
      <c r="G43" s="176">
        <v>49.6</v>
      </c>
      <c r="H43" s="167">
        <v>0.5</v>
      </c>
      <c r="I43" s="176">
        <v>1.1000000000000001</v>
      </c>
      <c r="J43" s="226">
        <v>12</v>
      </c>
    </row>
    <row r="44" spans="1:10" ht="27" customHeight="1" x14ac:dyDescent="0.3">
      <c r="A44" s="132">
        <v>44196</v>
      </c>
      <c r="B44" s="182" t="s">
        <v>134</v>
      </c>
      <c r="C44" s="183">
        <v>48</v>
      </c>
      <c r="D44" s="160">
        <v>3</v>
      </c>
      <c r="E44" s="176">
        <v>2.1</v>
      </c>
      <c r="F44" s="175">
        <v>35</v>
      </c>
      <c r="G44" s="176">
        <v>72.900000000000006</v>
      </c>
      <c r="H44" s="167">
        <v>0.8</v>
      </c>
      <c r="I44" s="176">
        <v>1</v>
      </c>
      <c r="J44" s="226">
        <v>13.6</v>
      </c>
    </row>
    <row r="45" spans="1:10" s="192" customFormat="1" ht="27" customHeight="1" x14ac:dyDescent="0.3">
      <c r="A45" s="133">
        <v>44196</v>
      </c>
      <c r="B45" s="184" t="s">
        <v>94</v>
      </c>
      <c r="C45" s="185">
        <v>214</v>
      </c>
      <c r="D45" s="186">
        <v>3.1</v>
      </c>
      <c r="E45" s="188">
        <v>2.1</v>
      </c>
      <c r="F45" s="213">
        <v>126</v>
      </c>
      <c r="G45" s="188">
        <v>58.9</v>
      </c>
      <c r="H45" s="187">
        <v>0.6</v>
      </c>
      <c r="I45" s="188">
        <v>1.1000000000000001</v>
      </c>
      <c r="J45" s="227">
        <v>15</v>
      </c>
    </row>
  </sheetData>
  <autoFilter ref="A5:B45" xr:uid="{00000000-0009-0000-0000-000008000000}"/>
  <mergeCells count="6">
    <mergeCell ref="J4:J5"/>
    <mergeCell ref="A4:B5"/>
    <mergeCell ref="C4:C5"/>
    <mergeCell ref="D4:E4"/>
    <mergeCell ref="F4:G4"/>
    <mergeCell ref="H4:I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926E-3B95-4A94-BB46-E2A02312BFA8}">
  <sheetPr>
    <tabColor rgb="FFFEF4E5"/>
  </sheetPr>
  <dimension ref="A1:N136"/>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3" style="138" customWidth="1"/>
    <col min="3" max="3" width="31.44140625" style="145" customWidth="1"/>
    <col min="4" max="4" width="17" style="138" customWidth="1"/>
    <col min="5" max="7" width="12.6640625" style="138" customWidth="1"/>
    <col min="8" max="8" width="20.21875" style="138" customWidth="1"/>
    <col min="9" max="9" width="13.5546875" style="138" customWidth="1"/>
    <col min="10" max="10" width="23.88671875" style="161" customWidth="1"/>
    <col min="11" max="13" width="21.6640625" style="138" customWidth="1"/>
    <col min="14" max="14" width="27.33203125" style="138" customWidth="1"/>
    <col min="15" max="16384" width="8.5546875" style="138"/>
  </cols>
  <sheetData>
    <row r="1" spans="1:14" s="68" customFormat="1" ht="18" customHeight="1" x14ac:dyDescent="0.3">
      <c r="A1" s="382" t="s">
        <v>465</v>
      </c>
      <c r="B1" s="69" t="s">
        <v>229</v>
      </c>
      <c r="D1" s="71"/>
      <c r="K1" s="383"/>
    </row>
    <row r="2" spans="1:14" ht="18" customHeight="1" x14ac:dyDescent="0.3">
      <c r="A2" s="136"/>
      <c r="B2" s="131" t="s">
        <v>230</v>
      </c>
      <c r="C2" s="138"/>
      <c r="D2" s="145"/>
      <c r="J2" s="138"/>
      <c r="K2" s="161"/>
    </row>
    <row r="3" spans="1:14" s="145" customFormat="1" ht="18" customHeight="1" x14ac:dyDescent="0.3">
      <c r="J3" s="151"/>
    </row>
    <row r="4" spans="1:14" s="145" customFormat="1" ht="59.4" customHeight="1" thickBot="1" x14ac:dyDescent="0.35">
      <c r="A4" s="163"/>
      <c r="B4" s="163"/>
      <c r="C4" s="156" t="s">
        <v>156</v>
      </c>
      <c r="D4" s="228" t="s">
        <v>231</v>
      </c>
      <c r="E4" s="164" t="s">
        <v>232</v>
      </c>
      <c r="F4" s="143" t="s">
        <v>233</v>
      </c>
      <c r="G4" s="143" t="s">
        <v>234</v>
      </c>
      <c r="H4" s="228" t="s">
        <v>235</v>
      </c>
      <c r="I4" s="164" t="s">
        <v>236</v>
      </c>
      <c r="J4" s="229" t="s">
        <v>237</v>
      </c>
      <c r="K4" s="164" t="s">
        <v>238</v>
      </c>
      <c r="L4" s="143" t="s">
        <v>239</v>
      </c>
      <c r="M4" s="228" t="s">
        <v>240</v>
      </c>
      <c r="N4" s="230" t="s">
        <v>241</v>
      </c>
    </row>
    <row r="5" spans="1:14" s="145" customFormat="1" ht="30" customHeight="1" x14ac:dyDescent="0.3">
      <c r="A5" s="132">
        <v>42369</v>
      </c>
      <c r="B5" s="182" t="s">
        <v>96</v>
      </c>
      <c r="C5" s="231">
        <v>53</v>
      </c>
      <c r="D5" s="232">
        <v>573</v>
      </c>
      <c r="E5" s="165">
        <v>27.4</v>
      </c>
      <c r="F5" s="158">
        <v>57.6</v>
      </c>
      <c r="G5" s="158">
        <v>5.6</v>
      </c>
      <c r="H5" s="174">
        <v>7.5</v>
      </c>
      <c r="I5" s="165">
        <v>87.1</v>
      </c>
      <c r="J5" s="222">
        <v>22.4</v>
      </c>
      <c r="K5" s="167">
        <v>68.099999999999994</v>
      </c>
      <c r="L5" s="158">
        <v>22</v>
      </c>
      <c r="M5" s="174">
        <v>9.6</v>
      </c>
      <c r="N5" s="216">
        <v>91.1</v>
      </c>
    </row>
    <row r="6" spans="1:14" s="145" customFormat="1" ht="30" customHeight="1" x14ac:dyDescent="0.3">
      <c r="A6" s="132">
        <v>42369</v>
      </c>
      <c r="B6" s="182" t="s">
        <v>97</v>
      </c>
      <c r="C6" s="157">
        <v>123</v>
      </c>
      <c r="D6" s="233">
        <v>1150</v>
      </c>
      <c r="E6" s="165">
        <v>27.4</v>
      </c>
      <c r="F6" s="158">
        <v>56.6</v>
      </c>
      <c r="G6" s="158">
        <v>6.9</v>
      </c>
      <c r="H6" s="174">
        <v>21.2</v>
      </c>
      <c r="I6" s="165">
        <v>84.6</v>
      </c>
      <c r="J6" s="222">
        <v>18</v>
      </c>
      <c r="K6" s="167">
        <v>72.3</v>
      </c>
      <c r="L6" s="158">
        <v>20.2</v>
      </c>
      <c r="M6" s="174">
        <v>7</v>
      </c>
      <c r="N6" s="216">
        <v>91.4</v>
      </c>
    </row>
    <row r="7" spans="1:14" s="145" customFormat="1" ht="30" customHeight="1" x14ac:dyDescent="0.3">
      <c r="A7" s="132">
        <v>42369</v>
      </c>
      <c r="B7" s="182" t="s">
        <v>134</v>
      </c>
      <c r="C7" s="157">
        <v>52</v>
      </c>
      <c r="D7" s="232">
        <v>499</v>
      </c>
      <c r="E7" s="165">
        <v>29.1</v>
      </c>
      <c r="F7" s="158">
        <v>55.8</v>
      </c>
      <c r="G7" s="158">
        <v>9.4</v>
      </c>
      <c r="H7" s="174">
        <v>13</v>
      </c>
      <c r="I7" s="165">
        <v>86.2</v>
      </c>
      <c r="J7" s="222">
        <v>23.7</v>
      </c>
      <c r="K7" s="167">
        <v>68.099999999999994</v>
      </c>
      <c r="L7" s="158">
        <v>22.6</v>
      </c>
      <c r="M7" s="174">
        <v>8.1999999999999993</v>
      </c>
      <c r="N7" s="216">
        <v>91.9</v>
      </c>
    </row>
    <row r="8" spans="1:14" s="192" customFormat="1" ht="30" customHeight="1" x14ac:dyDescent="0.3">
      <c r="A8" s="133">
        <v>42369</v>
      </c>
      <c r="B8" s="184" t="s">
        <v>94</v>
      </c>
      <c r="C8" s="157">
        <v>228</v>
      </c>
      <c r="D8" s="234">
        <v>2222</v>
      </c>
      <c r="E8" s="217">
        <v>27.8</v>
      </c>
      <c r="F8" s="154">
        <v>56.7</v>
      </c>
      <c r="G8" s="154">
        <v>7.1</v>
      </c>
      <c r="H8" s="206">
        <v>15.8</v>
      </c>
      <c r="I8" s="217">
        <v>85.6</v>
      </c>
      <c r="J8" s="206">
        <v>20.5</v>
      </c>
      <c r="K8" s="187">
        <v>70.3</v>
      </c>
      <c r="L8" s="154">
        <v>21.2</v>
      </c>
      <c r="M8" s="206">
        <v>8</v>
      </c>
      <c r="N8" s="218">
        <v>91.4</v>
      </c>
    </row>
    <row r="9" spans="1:14" s="145" customFormat="1" ht="30" customHeight="1" x14ac:dyDescent="0.3">
      <c r="A9" s="132">
        <v>42735</v>
      </c>
      <c r="B9" s="182" t="s">
        <v>96</v>
      </c>
      <c r="C9" s="157">
        <v>53</v>
      </c>
      <c r="D9" s="232">
        <v>575</v>
      </c>
      <c r="E9" s="165">
        <v>32.299999999999997</v>
      </c>
      <c r="F9" s="158">
        <v>57.7</v>
      </c>
      <c r="G9" s="158">
        <v>4.3</v>
      </c>
      <c r="H9" s="174">
        <v>6.4</v>
      </c>
      <c r="I9" s="165">
        <v>88.2</v>
      </c>
      <c r="J9" s="222">
        <v>20.9</v>
      </c>
      <c r="K9" s="167">
        <v>65.599999999999994</v>
      </c>
      <c r="L9" s="158">
        <v>22.1</v>
      </c>
      <c r="M9" s="174">
        <v>11.7</v>
      </c>
      <c r="N9" s="216">
        <v>92.4</v>
      </c>
    </row>
    <row r="10" spans="1:14" s="145" customFormat="1" ht="30" customHeight="1" x14ac:dyDescent="0.3">
      <c r="A10" s="132">
        <v>42735</v>
      </c>
      <c r="B10" s="182" t="s">
        <v>97</v>
      </c>
      <c r="C10" s="157">
        <v>116</v>
      </c>
      <c r="D10" s="233">
        <v>1090</v>
      </c>
      <c r="E10" s="165">
        <v>30.6</v>
      </c>
      <c r="F10" s="158">
        <v>56.6</v>
      </c>
      <c r="G10" s="158">
        <v>7.8</v>
      </c>
      <c r="H10" s="174">
        <v>21.8</v>
      </c>
      <c r="I10" s="165">
        <v>85.2</v>
      </c>
      <c r="J10" s="222">
        <v>19.600000000000001</v>
      </c>
      <c r="K10" s="167">
        <v>72.400000000000006</v>
      </c>
      <c r="L10" s="158">
        <v>20.399999999999999</v>
      </c>
      <c r="M10" s="174">
        <v>6.6</v>
      </c>
      <c r="N10" s="216">
        <v>91.5</v>
      </c>
    </row>
    <row r="11" spans="1:14" s="145" customFormat="1" ht="30" customHeight="1" x14ac:dyDescent="0.3">
      <c r="A11" s="132">
        <v>42735</v>
      </c>
      <c r="B11" s="182" t="s">
        <v>134</v>
      </c>
      <c r="C11" s="157">
        <v>51</v>
      </c>
      <c r="D11" s="232">
        <v>495</v>
      </c>
      <c r="E11" s="165">
        <v>31.9</v>
      </c>
      <c r="F11" s="158">
        <v>55.4</v>
      </c>
      <c r="G11" s="158">
        <v>8.5</v>
      </c>
      <c r="H11" s="174">
        <v>12.7</v>
      </c>
      <c r="I11" s="165">
        <v>88.1</v>
      </c>
      <c r="J11" s="222">
        <v>26.6</v>
      </c>
      <c r="K11" s="167">
        <v>70.900000000000006</v>
      </c>
      <c r="L11" s="158">
        <v>20.6</v>
      </c>
      <c r="M11" s="174">
        <v>7.9</v>
      </c>
      <c r="N11" s="216">
        <v>92.6</v>
      </c>
    </row>
    <row r="12" spans="1:14" s="192" customFormat="1" ht="30" customHeight="1" x14ac:dyDescent="0.3">
      <c r="A12" s="133">
        <v>42735</v>
      </c>
      <c r="B12" s="184" t="s">
        <v>94</v>
      </c>
      <c r="C12" s="235">
        <v>220</v>
      </c>
      <c r="D12" s="234">
        <v>2160</v>
      </c>
      <c r="E12" s="217">
        <v>31.3</v>
      </c>
      <c r="F12" s="154">
        <v>56.6</v>
      </c>
      <c r="G12" s="154">
        <v>7</v>
      </c>
      <c r="H12" s="206">
        <v>15.6</v>
      </c>
      <c r="I12" s="217">
        <v>86.7</v>
      </c>
      <c r="J12" s="206">
        <v>21.6</v>
      </c>
      <c r="K12" s="187">
        <v>70.2</v>
      </c>
      <c r="L12" s="154">
        <v>20.9</v>
      </c>
      <c r="M12" s="206">
        <v>8.1999999999999993</v>
      </c>
      <c r="N12" s="218">
        <v>92</v>
      </c>
    </row>
    <row r="13" spans="1:14" s="145" customFormat="1" ht="30" customHeight="1" x14ac:dyDescent="0.3">
      <c r="A13" s="132">
        <v>43100</v>
      </c>
      <c r="B13" s="182" t="s">
        <v>96</v>
      </c>
      <c r="C13" s="157">
        <v>51</v>
      </c>
      <c r="D13" s="232">
        <v>556</v>
      </c>
      <c r="E13" s="165">
        <v>33.299999999999997</v>
      </c>
      <c r="F13" s="158">
        <v>57.9</v>
      </c>
      <c r="G13" s="158">
        <v>4.9000000000000004</v>
      </c>
      <c r="H13" s="174">
        <v>6.3</v>
      </c>
      <c r="I13" s="165">
        <v>89.7</v>
      </c>
      <c r="J13" s="222">
        <v>21</v>
      </c>
      <c r="K13" s="167">
        <v>66.400000000000006</v>
      </c>
      <c r="L13" s="158">
        <v>21</v>
      </c>
      <c r="M13" s="174">
        <v>11.9</v>
      </c>
      <c r="N13" s="216">
        <v>91.7</v>
      </c>
    </row>
    <row r="14" spans="1:14" s="145" customFormat="1" ht="30" customHeight="1" x14ac:dyDescent="0.3">
      <c r="A14" s="132">
        <v>43100</v>
      </c>
      <c r="B14" s="182" t="s">
        <v>97</v>
      </c>
      <c r="C14" s="157">
        <v>120</v>
      </c>
      <c r="D14" s="233">
        <v>1133</v>
      </c>
      <c r="E14" s="165">
        <v>33.4</v>
      </c>
      <c r="F14" s="158">
        <v>56.5</v>
      </c>
      <c r="G14" s="158">
        <v>7.1</v>
      </c>
      <c r="H14" s="174">
        <v>21.9</v>
      </c>
      <c r="I14" s="165">
        <v>85.9</v>
      </c>
      <c r="J14" s="222">
        <v>21.4</v>
      </c>
      <c r="K14" s="167">
        <v>72.3</v>
      </c>
      <c r="L14" s="158">
        <v>19.399999999999999</v>
      </c>
      <c r="M14" s="174">
        <v>7.4</v>
      </c>
      <c r="N14" s="216">
        <v>92.6</v>
      </c>
    </row>
    <row r="15" spans="1:14" s="145" customFormat="1" ht="30" customHeight="1" x14ac:dyDescent="0.3">
      <c r="A15" s="132">
        <v>43100</v>
      </c>
      <c r="B15" s="182" t="s">
        <v>134</v>
      </c>
      <c r="C15" s="157">
        <v>54</v>
      </c>
      <c r="D15" s="232">
        <v>538</v>
      </c>
      <c r="E15" s="165">
        <v>34.4</v>
      </c>
      <c r="F15" s="158">
        <v>55</v>
      </c>
      <c r="G15" s="158">
        <v>8.6999999999999993</v>
      </c>
      <c r="H15" s="174">
        <v>13.4</v>
      </c>
      <c r="I15" s="165">
        <v>90.3</v>
      </c>
      <c r="J15" s="222">
        <v>28.6</v>
      </c>
      <c r="K15" s="167">
        <v>69.7</v>
      </c>
      <c r="L15" s="158">
        <v>21</v>
      </c>
      <c r="M15" s="174">
        <v>8.6</v>
      </c>
      <c r="N15" s="216">
        <v>92.7</v>
      </c>
    </row>
    <row r="16" spans="1:14" s="192" customFormat="1" ht="30" customHeight="1" x14ac:dyDescent="0.3">
      <c r="A16" s="133">
        <v>43100</v>
      </c>
      <c r="B16" s="184" t="s">
        <v>94</v>
      </c>
      <c r="C16" s="235">
        <v>225</v>
      </c>
      <c r="D16" s="234">
        <v>2227</v>
      </c>
      <c r="E16" s="217">
        <v>33.6</v>
      </c>
      <c r="F16" s="154">
        <v>56.5</v>
      </c>
      <c r="G16" s="154">
        <v>6.9</v>
      </c>
      <c r="H16" s="206">
        <v>15.9</v>
      </c>
      <c r="I16" s="217">
        <v>87.9</v>
      </c>
      <c r="J16" s="206">
        <v>23.1</v>
      </c>
      <c r="K16" s="187">
        <v>70.2</v>
      </c>
      <c r="L16" s="154">
        <v>20.2</v>
      </c>
      <c r="M16" s="206">
        <v>8.8000000000000007</v>
      </c>
      <c r="N16" s="218">
        <v>92.4</v>
      </c>
    </row>
    <row r="17" spans="1:14" s="145" customFormat="1" ht="30" customHeight="1" x14ac:dyDescent="0.3">
      <c r="A17" s="132">
        <v>43465</v>
      </c>
      <c r="B17" s="182" t="s">
        <v>96</v>
      </c>
      <c r="C17" s="157">
        <v>49</v>
      </c>
      <c r="D17" s="232">
        <v>528</v>
      </c>
      <c r="E17" s="165">
        <v>35.799999999999997</v>
      </c>
      <c r="F17" s="158">
        <v>57.6</v>
      </c>
      <c r="G17" s="158">
        <v>4.9000000000000004</v>
      </c>
      <c r="H17" s="174">
        <v>5.5</v>
      </c>
      <c r="I17" s="165">
        <v>90.7</v>
      </c>
      <c r="J17" s="222">
        <v>22.5</v>
      </c>
      <c r="K17" s="167">
        <v>63.8</v>
      </c>
      <c r="L17" s="158">
        <v>22</v>
      </c>
      <c r="M17" s="174">
        <v>13.6</v>
      </c>
      <c r="N17" s="216">
        <v>93.1</v>
      </c>
    </row>
    <row r="18" spans="1:14" s="145" customFormat="1" ht="30" customHeight="1" x14ac:dyDescent="0.3">
      <c r="A18" s="132">
        <v>43465</v>
      </c>
      <c r="B18" s="182" t="s">
        <v>97</v>
      </c>
      <c r="C18" s="157">
        <v>119</v>
      </c>
      <c r="D18" s="233">
        <v>1127</v>
      </c>
      <c r="E18" s="165">
        <v>35.6</v>
      </c>
      <c r="F18" s="158">
        <v>56.8</v>
      </c>
      <c r="G18" s="158">
        <v>7</v>
      </c>
      <c r="H18" s="174">
        <v>22.4</v>
      </c>
      <c r="I18" s="165">
        <v>86.7</v>
      </c>
      <c r="J18" s="222">
        <v>23.4</v>
      </c>
      <c r="K18" s="167">
        <v>71</v>
      </c>
      <c r="L18" s="158">
        <v>20</v>
      </c>
      <c r="M18" s="174">
        <v>8.1</v>
      </c>
      <c r="N18" s="216">
        <v>93.1</v>
      </c>
    </row>
    <row r="19" spans="1:14" s="145" customFormat="1" ht="30" customHeight="1" x14ac:dyDescent="0.3">
      <c r="A19" s="132">
        <v>43465</v>
      </c>
      <c r="B19" s="182" t="s">
        <v>134</v>
      </c>
      <c r="C19" s="157">
        <v>54</v>
      </c>
      <c r="D19" s="232">
        <v>529</v>
      </c>
      <c r="E19" s="165">
        <v>36.9</v>
      </c>
      <c r="F19" s="158">
        <v>55.1</v>
      </c>
      <c r="G19" s="158">
        <v>8.5</v>
      </c>
      <c r="H19" s="174">
        <v>14</v>
      </c>
      <c r="I19" s="165">
        <v>90</v>
      </c>
      <c r="J19" s="222">
        <v>28.4</v>
      </c>
      <c r="K19" s="167">
        <v>68.099999999999994</v>
      </c>
      <c r="L19" s="158">
        <v>23.4</v>
      </c>
      <c r="M19" s="174">
        <v>7.9</v>
      </c>
      <c r="N19" s="216">
        <v>91.4</v>
      </c>
    </row>
    <row r="20" spans="1:14" s="192" customFormat="1" ht="30" customHeight="1" x14ac:dyDescent="0.3">
      <c r="A20" s="133">
        <v>43465</v>
      </c>
      <c r="B20" s="184" t="s">
        <v>94</v>
      </c>
      <c r="C20" s="235">
        <v>222</v>
      </c>
      <c r="D20" s="234">
        <v>2184</v>
      </c>
      <c r="E20" s="217">
        <v>35.9</v>
      </c>
      <c r="F20" s="154">
        <v>56.6</v>
      </c>
      <c r="G20" s="154">
        <v>6.9</v>
      </c>
      <c r="H20" s="206">
        <v>16.3</v>
      </c>
      <c r="I20" s="217">
        <v>88.5</v>
      </c>
      <c r="J20" s="206">
        <v>24.4</v>
      </c>
      <c r="K20" s="187">
        <v>68.5</v>
      </c>
      <c r="L20" s="154">
        <v>21.3</v>
      </c>
      <c r="M20" s="206">
        <v>9.4</v>
      </c>
      <c r="N20" s="218">
        <v>92.7</v>
      </c>
    </row>
    <row r="21" spans="1:14" s="145" customFormat="1" ht="30" customHeight="1" x14ac:dyDescent="0.3">
      <c r="A21" s="132">
        <v>43830</v>
      </c>
      <c r="B21" s="182" t="s">
        <v>96</v>
      </c>
      <c r="C21" s="157">
        <v>49</v>
      </c>
      <c r="D21" s="236">
        <v>530</v>
      </c>
      <c r="E21" s="167">
        <v>36.6</v>
      </c>
      <c r="F21" s="160">
        <v>57.4</v>
      </c>
      <c r="G21" s="160">
        <v>5.3</v>
      </c>
      <c r="H21" s="176">
        <v>6</v>
      </c>
      <c r="I21" s="167">
        <v>92.1</v>
      </c>
      <c r="J21" s="189">
        <v>24.4</v>
      </c>
      <c r="K21" s="167">
        <v>61.5</v>
      </c>
      <c r="L21" s="160">
        <v>23.8</v>
      </c>
      <c r="M21" s="176">
        <v>14.5</v>
      </c>
      <c r="N21" s="226">
        <v>93.9</v>
      </c>
    </row>
    <row r="22" spans="1:14" s="145" customFormat="1" ht="30" customHeight="1" x14ac:dyDescent="0.3">
      <c r="A22" s="132">
        <v>43830</v>
      </c>
      <c r="B22" s="182" t="s">
        <v>97</v>
      </c>
      <c r="C22" s="157">
        <v>117</v>
      </c>
      <c r="D22" s="233">
        <v>1111</v>
      </c>
      <c r="E22" s="165">
        <v>36.1</v>
      </c>
      <c r="F22" s="158">
        <v>57</v>
      </c>
      <c r="G22" s="158">
        <v>6.1</v>
      </c>
      <c r="H22" s="174">
        <v>22.1</v>
      </c>
      <c r="I22" s="165">
        <v>87.4</v>
      </c>
      <c r="J22" s="222">
        <v>23.8</v>
      </c>
      <c r="K22" s="165">
        <v>68.8</v>
      </c>
      <c r="L22" s="158">
        <v>22.2</v>
      </c>
      <c r="M22" s="174">
        <v>7.9</v>
      </c>
      <c r="N22" s="216">
        <v>92.5</v>
      </c>
    </row>
    <row r="23" spans="1:14" s="145" customFormat="1" ht="30" customHeight="1" x14ac:dyDescent="0.3">
      <c r="A23" s="132">
        <v>43830</v>
      </c>
      <c r="B23" s="182" t="s">
        <v>134</v>
      </c>
      <c r="C23" s="157">
        <v>53</v>
      </c>
      <c r="D23" s="232">
        <v>527</v>
      </c>
      <c r="E23" s="165">
        <v>37.799999999999997</v>
      </c>
      <c r="F23" s="158">
        <v>55</v>
      </c>
      <c r="G23" s="158">
        <v>6.8</v>
      </c>
      <c r="H23" s="174">
        <v>14.8</v>
      </c>
      <c r="I23" s="165">
        <v>90.7</v>
      </c>
      <c r="J23" s="222">
        <v>28.9</v>
      </c>
      <c r="K23" s="165">
        <v>66</v>
      </c>
      <c r="L23" s="158">
        <v>25.6</v>
      </c>
      <c r="M23" s="174">
        <v>7.4</v>
      </c>
      <c r="N23" s="216">
        <v>91.9</v>
      </c>
    </row>
    <row r="24" spans="1:14" s="192" customFormat="1" ht="30" customHeight="1" x14ac:dyDescent="0.3">
      <c r="A24" s="133">
        <v>43830</v>
      </c>
      <c r="B24" s="184" t="s">
        <v>94</v>
      </c>
      <c r="C24" s="235">
        <v>219</v>
      </c>
      <c r="D24" s="234">
        <v>2168</v>
      </c>
      <c r="E24" s="217">
        <v>36.6</v>
      </c>
      <c r="F24" s="154">
        <v>56.6</v>
      </c>
      <c r="G24" s="154">
        <v>6.1</v>
      </c>
      <c r="H24" s="206">
        <v>16.399999999999999</v>
      </c>
      <c r="I24" s="217">
        <v>89.3</v>
      </c>
      <c r="J24" s="206">
        <v>25.2</v>
      </c>
      <c r="K24" s="217">
        <v>66.3</v>
      </c>
      <c r="L24" s="154">
        <v>23.4</v>
      </c>
      <c r="M24" s="206">
        <v>9.4</v>
      </c>
      <c r="N24" s="218">
        <v>92.7</v>
      </c>
    </row>
    <row r="25" spans="1:14" s="145" customFormat="1" ht="30" customHeight="1" x14ac:dyDescent="0.3">
      <c r="A25" s="132">
        <v>44196</v>
      </c>
      <c r="B25" s="182" t="s">
        <v>96</v>
      </c>
      <c r="C25" s="157">
        <v>49</v>
      </c>
      <c r="D25" s="236">
        <v>532</v>
      </c>
      <c r="E25" s="167">
        <v>39.299999999999997</v>
      </c>
      <c r="F25" s="160">
        <v>58.1</v>
      </c>
      <c r="G25" s="160">
        <v>5.3</v>
      </c>
      <c r="H25" s="176">
        <v>6</v>
      </c>
      <c r="I25" s="167">
        <v>92.3</v>
      </c>
      <c r="J25" s="189">
        <v>25.9</v>
      </c>
      <c r="K25" s="167">
        <v>61.1</v>
      </c>
      <c r="L25" s="160">
        <v>24.1</v>
      </c>
      <c r="M25" s="176">
        <v>14.7</v>
      </c>
      <c r="N25" s="226">
        <v>95.7</v>
      </c>
    </row>
    <row r="26" spans="1:14" s="145" customFormat="1" ht="30" customHeight="1" x14ac:dyDescent="0.3">
      <c r="A26" s="132">
        <v>44196</v>
      </c>
      <c r="B26" s="182" t="s">
        <v>97</v>
      </c>
      <c r="C26" s="157">
        <v>120</v>
      </c>
      <c r="D26" s="237">
        <v>1120</v>
      </c>
      <c r="E26" s="167">
        <v>38.6</v>
      </c>
      <c r="F26" s="160">
        <v>57.1</v>
      </c>
      <c r="G26" s="160">
        <v>5.9</v>
      </c>
      <c r="H26" s="176">
        <v>21.9</v>
      </c>
      <c r="I26" s="167">
        <v>86.5</v>
      </c>
      <c r="J26" s="189">
        <v>25.6</v>
      </c>
      <c r="K26" s="167">
        <v>68.7</v>
      </c>
      <c r="L26" s="160">
        <v>22.9</v>
      </c>
      <c r="M26" s="176">
        <v>7.4</v>
      </c>
      <c r="N26" s="226">
        <v>95.8</v>
      </c>
    </row>
    <row r="27" spans="1:14" s="145" customFormat="1" ht="30" customHeight="1" x14ac:dyDescent="0.3">
      <c r="A27" s="132">
        <v>44196</v>
      </c>
      <c r="B27" s="182" t="s">
        <v>134</v>
      </c>
      <c r="C27" s="157">
        <v>49</v>
      </c>
      <c r="D27" s="236">
        <v>486</v>
      </c>
      <c r="E27" s="167">
        <v>39.299999999999997</v>
      </c>
      <c r="F27" s="160">
        <v>55.2</v>
      </c>
      <c r="G27" s="160">
        <v>4.7</v>
      </c>
      <c r="H27" s="176">
        <v>13</v>
      </c>
      <c r="I27" s="167">
        <v>92.4</v>
      </c>
      <c r="J27" s="189">
        <v>29.6</v>
      </c>
      <c r="K27" s="167">
        <v>65</v>
      </c>
      <c r="L27" s="160">
        <v>25.7</v>
      </c>
      <c r="M27" s="176">
        <v>8.1999999999999993</v>
      </c>
      <c r="N27" s="226">
        <v>94.4</v>
      </c>
    </row>
    <row r="28" spans="1:14" s="192" customFormat="1" ht="30" customHeight="1" x14ac:dyDescent="0.3">
      <c r="A28" s="133">
        <v>44196</v>
      </c>
      <c r="B28" s="184" t="s">
        <v>94</v>
      </c>
      <c r="C28" s="235">
        <v>218</v>
      </c>
      <c r="D28" s="238">
        <v>2138</v>
      </c>
      <c r="E28" s="187">
        <v>38.9</v>
      </c>
      <c r="F28" s="186">
        <v>56.9</v>
      </c>
      <c r="G28" s="186">
        <v>5.5</v>
      </c>
      <c r="H28" s="188">
        <v>15.9</v>
      </c>
      <c r="I28" s="187">
        <v>89.3</v>
      </c>
      <c r="J28" s="188">
        <v>26.6</v>
      </c>
      <c r="K28" s="187">
        <v>65.900000000000006</v>
      </c>
      <c r="L28" s="186">
        <v>23.9</v>
      </c>
      <c r="M28" s="188">
        <v>9.4</v>
      </c>
      <c r="N28" s="227">
        <v>95.5</v>
      </c>
    </row>
    <row r="29" spans="1:14" s="145" customFormat="1" ht="30" customHeight="1" x14ac:dyDescent="0.3">
      <c r="J29" s="151"/>
    </row>
    <row r="30" spans="1:14" s="145" customFormat="1" ht="30" customHeight="1" x14ac:dyDescent="0.3">
      <c r="J30" s="151"/>
    </row>
    <row r="31" spans="1:14" s="145" customFormat="1" ht="30" customHeight="1" x14ac:dyDescent="0.3">
      <c r="J31" s="151"/>
    </row>
    <row r="32" spans="1:14" s="145" customFormat="1" ht="30" customHeight="1" x14ac:dyDescent="0.3">
      <c r="J32" s="151"/>
    </row>
    <row r="33" spans="10:10" s="145" customFormat="1" ht="30" customHeight="1" x14ac:dyDescent="0.3">
      <c r="J33" s="151"/>
    </row>
    <row r="34" spans="10:10" s="145" customFormat="1" ht="30" customHeight="1" x14ac:dyDescent="0.3">
      <c r="J34" s="151"/>
    </row>
    <row r="35" spans="10:10" s="145" customFormat="1" ht="30" customHeight="1" x14ac:dyDescent="0.3">
      <c r="J35" s="151"/>
    </row>
    <row r="36" spans="10:10" s="145" customFormat="1" ht="30" customHeight="1" x14ac:dyDescent="0.3">
      <c r="J36" s="151"/>
    </row>
    <row r="37" spans="10:10" s="145" customFormat="1" ht="30" customHeight="1" x14ac:dyDescent="0.3">
      <c r="J37" s="151"/>
    </row>
    <row r="38" spans="10:10" s="145" customFormat="1" ht="30" customHeight="1" x14ac:dyDescent="0.3">
      <c r="J38" s="151"/>
    </row>
    <row r="39" spans="10:10" s="145" customFormat="1" ht="30" customHeight="1" x14ac:dyDescent="0.3">
      <c r="J39" s="151"/>
    </row>
    <row r="40" spans="10:10" s="145" customFormat="1" ht="30" customHeight="1" x14ac:dyDescent="0.3">
      <c r="J40" s="151"/>
    </row>
    <row r="41" spans="10:10" s="145" customFormat="1" ht="30" customHeight="1" x14ac:dyDescent="0.3">
      <c r="J41" s="151"/>
    </row>
    <row r="42" spans="10:10" s="145" customFormat="1" ht="30" customHeight="1" x14ac:dyDescent="0.3">
      <c r="J42" s="151"/>
    </row>
    <row r="43" spans="10:10" s="145" customFormat="1" ht="30" customHeight="1" x14ac:dyDescent="0.3">
      <c r="J43" s="151"/>
    </row>
    <row r="44" spans="10:10" s="145" customFormat="1" ht="30" customHeight="1" x14ac:dyDescent="0.3">
      <c r="J44" s="151"/>
    </row>
    <row r="45" spans="10:10" s="145" customFormat="1" ht="30" customHeight="1" x14ac:dyDescent="0.3">
      <c r="J45" s="151"/>
    </row>
    <row r="46" spans="10:10" s="145" customFormat="1" ht="30" customHeight="1" x14ac:dyDescent="0.3">
      <c r="J46" s="151"/>
    </row>
    <row r="47" spans="10:10" s="145" customFormat="1" ht="30" customHeight="1" x14ac:dyDescent="0.3">
      <c r="J47" s="151"/>
    </row>
    <row r="48" spans="10:10" s="145" customFormat="1" ht="30" customHeight="1" x14ac:dyDescent="0.3">
      <c r="J48" s="151"/>
    </row>
    <row r="49" spans="10:10" s="145" customFormat="1" ht="30" customHeight="1" x14ac:dyDescent="0.3">
      <c r="J49" s="151"/>
    </row>
    <row r="50" spans="10:10" s="145" customFormat="1" ht="30" customHeight="1" x14ac:dyDescent="0.3">
      <c r="J50" s="151"/>
    </row>
    <row r="51" spans="10:10" s="145" customFormat="1" ht="30" customHeight="1" x14ac:dyDescent="0.3">
      <c r="J51" s="151"/>
    </row>
    <row r="52" spans="10:10" s="145" customFormat="1" ht="30" customHeight="1" x14ac:dyDescent="0.3">
      <c r="J52" s="151"/>
    </row>
    <row r="53" spans="10:10" s="145" customFormat="1" ht="30" customHeight="1" x14ac:dyDescent="0.3">
      <c r="J53" s="151"/>
    </row>
    <row r="54" spans="10:10" s="145" customFormat="1" ht="30" customHeight="1" x14ac:dyDescent="0.3">
      <c r="J54" s="151"/>
    </row>
    <row r="55" spans="10:10" s="145" customFormat="1" ht="30" customHeight="1" x14ac:dyDescent="0.3">
      <c r="J55" s="151"/>
    </row>
    <row r="56" spans="10:10" s="145" customFormat="1" ht="30" customHeight="1" x14ac:dyDescent="0.3">
      <c r="J56" s="151"/>
    </row>
    <row r="57" spans="10:10" s="145" customFormat="1" ht="30" customHeight="1" x14ac:dyDescent="0.3">
      <c r="J57" s="151"/>
    </row>
    <row r="58" spans="10:10" s="145" customFormat="1" ht="30" customHeight="1" x14ac:dyDescent="0.3">
      <c r="J58" s="151"/>
    </row>
    <row r="59" spans="10:10" s="145" customFormat="1" ht="30" customHeight="1" x14ac:dyDescent="0.3">
      <c r="J59" s="151"/>
    </row>
    <row r="60" spans="10:10" s="145" customFormat="1" ht="30" customHeight="1" x14ac:dyDescent="0.3">
      <c r="J60" s="151"/>
    </row>
    <row r="61" spans="10:10" s="145" customFormat="1" ht="30" customHeight="1" x14ac:dyDescent="0.3">
      <c r="J61" s="151"/>
    </row>
    <row r="62" spans="10:10" s="145" customFormat="1" ht="30" customHeight="1" x14ac:dyDescent="0.3">
      <c r="J62" s="151"/>
    </row>
    <row r="63" spans="10:10" s="145" customFormat="1" ht="30" customHeight="1" x14ac:dyDescent="0.3">
      <c r="J63" s="151"/>
    </row>
    <row r="64" spans="10:10" s="145" customFormat="1" ht="30" customHeight="1" x14ac:dyDescent="0.3">
      <c r="J64" s="151"/>
    </row>
    <row r="65" spans="10:10" s="145" customFormat="1" ht="30" customHeight="1" x14ac:dyDescent="0.3">
      <c r="J65" s="151"/>
    </row>
    <row r="66" spans="10:10" s="145" customFormat="1" ht="30" customHeight="1" x14ac:dyDescent="0.3">
      <c r="J66" s="151"/>
    </row>
    <row r="67" spans="10:10" s="145" customFormat="1" ht="30" customHeight="1" x14ac:dyDescent="0.3">
      <c r="J67" s="151"/>
    </row>
    <row r="68" spans="10:10" s="145" customFormat="1" ht="30" customHeight="1" x14ac:dyDescent="0.3">
      <c r="J68" s="151"/>
    </row>
    <row r="69" spans="10:10" s="145" customFormat="1" ht="30" customHeight="1" x14ac:dyDescent="0.3">
      <c r="J69" s="151"/>
    </row>
    <row r="70" spans="10:10" s="145" customFormat="1" ht="30" customHeight="1" x14ac:dyDescent="0.3">
      <c r="J70" s="151"/>
    </row>
    <row r="71" spans="10:10" s="145" customFormat="1" ht="30" customHeight="1" x14ac:dyDescent="0.3">
      <c r="J71" s="151"/>
    </row>
    <row r="72" spans="10:10" s="145" customFormat="1" ht="30" customHeight="1" x14ac:dyDescent="0.3">
      <c r="J72" s="151"/>
    </row>
    <row r="73" spans="10:10" s="145" customFormat="1" ht="30" customHeight="1" x14ac:dyDescent="0.3">
      <c r="J73" s="151"/>
    </row>
    <row r="74" spans="10:10" s="145" customFormat="1" ht="30" customHeight="1" x14ac:dyDescent="0.3">
      <c r="J74" s="151"/>
    </row>
    <row r="75" spans="10:10" s="145" customFormat="1" ht="30" customHeight="1" x14ac:dyDescent="0.3">
      <c r="J75" s="151"/>
    </row>
    <row r="76" spans="10:10" s="145" customFormat="1" ht="30" customHeight="1" x14ac:dyDescent="0.3">
      <c r="J76" s="151"/>
    </row>
    <row r="77" spans="10:10" s="145" customFormat="1" ht="30" customHeight="1" x14ac:dyDescent="0.3">
      <c r="J77" s="151"/>
    </row>
    <row r="78" spans="10:10" s="145" customFormat="1" ht="30" customHeight="1" x14ac:dyDescent="0.3">
      <c r="J78" s="151"/>
    </row>
    <row r="79" spans="10:10" s="145" customFormat="1" ht="30" customHeight="1" x14ac:dyDescent="0.3">
      <c r="J79" s="151"/>
    </row>
    <row r="80" spans="10:10" s="145" customFormat="1" ht="30" customHeight="1" x14ac:dyDescent="0.3">
      <c r="J80" s="151"/>
    </row>
    <row r="81" spans="10:10" s="145" customFormat="1" ht="30" customHeight="1" x14ac:dyDescent="0.3">
      <c r="J81" s="151"/>
    </row>
    <row r="82" spans="10:10" s="145" customFormat="1" ht="30" customHeight="1" x14ac:dyDescent="0.3">
      <c r="J82" s="151"/>
    </row>
    <row r="83" spans="10:10" s="145" customFormat="1" ht="30" customHeight="1" x14ac:dyDescent="0.3">
      <c r="J83" s="151"/>
    </row>
    <row r="84" spans="10:10" s="145" customFormat="1" ht="30" customHeight="1" x14ac:dyDescent="0.3">
      <c r="J84" s="151"/>
    </row>
    <row r="85" spans="10:10" s="145" customFormat="1" ht="30" customHeight="1" x14ac:dyDescent="0.3">
      <c r="J85" s="151"/>
    </row>
    <row r="86" spans="10:10" s="145" customFormat="1" ht="30" customHeight="1" x14ac:dyDescent="0.3">
      <c r="J86" s="151"/>
    </row>
    <row r="87" spans="10:10" s="145" customFormat="1" ht="30" customHeight="1" x14ac:dyDescent="0.3">
      <c r="J87" s="151"/>
    </row>
    <row r="88" spans="10:10" s="145" customFormat="1" ht="30" customHeight="1" x14ac:dyDescent="0.3">
      <c r="J88" s="151"/>
    </row>
    <row r="89" spans="10:10" s="145" customFormat="1" ht="30" customHeight="1" x14ac:dyDescent="0.3">
      <c r="J89" s="151"/>
    </row>
    <row r="90" spans="10:10" s="145" customFormat="1" ht="30" customHeight="1" x14ac:dyDescent="0.3">
      <c r="J90" s="151"/>
    </row>
    <row r="91" spans="10:10" s="145" customFormat="1" ht="30" customHeight="1" x14ac:dyDescent="0.3">
      <c r="J91" s="151"/>
    </row>
    <row r="92" spans="10:10" s="145" customFormat="1" ht="30" customHeight="1" x14ac:dyDescent="0.3">
      <c r="J92" s="151"/>
    </row>
    <row r="93" spans="10:10" s="145" customFormat="1" ht="30" customHeight="1" x14ac:dyDescent="0.3">
      <c r="J93" s="151"/>
    </row>
    <row r="94" spans="10:10" s="145" customFormat="1" ht="30" customHeight="1" x14ac:dyDescent="0.3">
      <c r="J94" s="151"/>
    </row>
    <row r="95" spans="10:10" s="145" customFormat="1" ht="30" customHeight="1" x14ac:dyDescent="0.3">
      <c r="J95" s="151"/>
    </row>
    <row r="96" spans="10:10" s="145" customFormat="1" ht="30" customHeight="1" x14ac:dyDescent="0.3">
      <c r="J96" s="151"/>
    </row>
    <row r="97" spans="10:10" s="145" customFormat="1" ht="30" customHeight="1" x14ac:dyDescent="0.3">
      <c r="J97" s="151"/>
    </row>
    <row r="98" spans="10:10" s="145" customFormat="1" ht="30" customHeight="1" x14ac:dyDescent="0.3">
      <c r="J98" s="151"/>
    </row>
    <row r="99" spans="10:10" s="145" customFormat="1" ht="30" customHeight="1" x14ac:dyDescent="0.3">
      <c r="J99" s="151"/>
    </row>
    <row r="100" spans="10:10" s="145" customFormat="1" ht="30" customHeight="1" x14ac:dyDescent="0.3">
      <c r="J100" s="151"/>
    </row>
    <row r="101" spans="10:10" s="145" customFormat="1" ht="30" customHeight="1" x14ac:dyDescent="0.3">
      <c r="J101" s="151"/>
    </row>
    <row r="102" spans="10:10" s="145" customFormat="1" ht="30" customHeight="1" x14ac:dyDescent="0.3">
      <c r="J102" s="151"/>
    </row>
    <row r="103" spans="10:10" s="145" customFormat="1" ht="30" customHeight="1" x14ac:dyDescent="0.3">
      <c r="J103" s="151"/>
    </row>
    <row r="104" spans="10:10" s="145" customFormat="1" ht="30" customHeight="1" x14ac:dyDescent="0.3">
      <c r="J104" s="151"/>
    </row>
    <row r="105" spans="10:10" s="145" customFormat="1" ht="30" customHeight="1" x14ac:dyDescent="0.3">
      <c r="J105" s="151"/>
    </row>
    <row r="106" spans="10:10" s="145" customFormat="1" ht="30" customHeight="1" x14ac:dyDescent="0.3">
      <c r="J106" s="151"/>
    </row>
    <row r="107" spans="10:10" s="145" customFormat="1" ht="30" customHeight="1" x14ac:dyDescent="0.3">
      <c r="J107" s="151"/>
    </row>
    <row r="108" spans="10:10" s="145" customFormat="1" ht="30" customHeight="1" x14ac:dyDescent="0.3">
      <c r="J108" s="151"/>
    </row>
    <row r="109" spans="10:10" s="145" customFormat="1" ht="30" customHeight="1" x14ac:dyDescent="0.3">
      <c r="J109" s="151"/>
    </row>
    <row r="110" spans="10:10" s="145" customFormat="1" ht="30" customHeight="1" x14ac:dyDescent="0.3">
      <c r="J110" s="151"/>
    </row>
    <row r="111" spans="10:10" s="145" customFormat="1" ht="30" customHeight="1" x14ac:dyDescent="0.3">
      <c r="J111" s="151"/>
    </row>
    <row r="112" spans="10:10" s="145" customFormat="1" ht="30" customHeight="1" x14ac:dyDescent="0.3">
      <c r="J112" s="151"/>
    </row>
    <row r="113" spans="10:10" s="145" customFormat="1" ht="30" customHeight="1" x14ac:dyDescent="0.3">
      <c r="J113" s="151"/>
    </row>
    <row r="114" spans="10:10" s="145" customFormat="1" ht="30" customHeight="1" x14ac:dyDescent="0.3">
      <c r="J114" s="151"/>
    </row>
    <row r="115" spans="10:10" s="145" customFormat="1" ht="30" customHeight="1" x14ac:dyDescent="0.3">
      <c r="J115" s="151"/>
    </row>
    <row r="116" spans="10:10" s="145" customFormat="1" ht="30" customHeight="1" x14ac:dyDescent="0.3">
      <c r="J116" s="151"/>
    </row>
    <row r="117" spans="10:10" s="145" customFormat="1" ht="30" customHeight="1" x14ac:dyDescent="0.3">
      <c r="J117" s="151"/>
    </row>
    <row r="118" spans="10:10" s="145" customFormat="1" ht="30" customHeight="1" x14ac:dyDescent="0.3">
      <c r="J118" s="151"/>
    </row>
    <row r="119" spans="10:10" s="145" customFormat="1" ht="30" customHeight="1" x14ac:dyDescent="0.3">
      <c r="J119" s="151"/>
    </row>
    <row r="120" spans="10:10" s="145" customFormat="1" ht="30" customHeight="1" x14ac:dyDescent="0.3">
      <c r="J120" s="151"/>
    </row>
    <row r="121" spans="10:10" s="145" customFormat="1" ht="30" customHeight="1" x14ac:dyDescent="0.3">
      <c r="J121" s="151"/>
    </row>
    <row r="122" spans="10:10" s="145" customFormat="1" ht="30" customHeight="1" x14ac:dyDescent="0.3">
      <c r="J122" s="151"/>
    </row>
    <row r="123" spans="10:10" s="145" customFormat="1" ht="30" customHeight="1" x14ac:dyDescent="0.3">
      <c r="J123" s="151"/>
    </row>
    <row r="124" spans="10:10" s="145" customFormat="1" ht="30" customHeight="1" x14ac:dyDescent="0.3">
      <c r="J124" s="151"/>
    </row>
    <row r="125" spans="10:10" s="145" customFormat="1" ht="30" customHeight="1" x14ac:dyDescent="0.3">
      <c r="J125" s="151"/>
    </row>
    <row r="126" spans="10:10" s="145" customFormat="1" ht="30" customHeight="1" x14ac:dyDescent="0.3">
      <c r="J126" s="151"/>
    </row>
    <row r="127" spans="10:10" s="145" customFormat="1" ht="30" customHeight="1" x14ac:dyDescent="0.3">
      <c r="J127" s="151"/>
    </row>
    <row r="128" spans="10:10" s="145" customFormat="1" ht="30" customHeight="1" x14ac:dyDescent="0.3">
      <c r="J128" s="151"/>
    </row>
    <row r="129" spans="10:10" s="145" customFormat="1" ht="30" customHeight="1" x14ac:dyDescent="0.3">
      <c r="J129" s="151"/>
    </row>
    <row r="130" spans="10:10" s="145" customFormat="1" ht="30" customHeight="1" x14ac:dyDescent="0.3">
      <c r="J130" s="151"/>
    </row>
    <row r="131" spans="10:10" s="145" customFormat="1" ht="30" customHeight="1" x14ac:dyDescent="0.3">
      <c r="J131" s="151"/>
    </row>
    <row r="132" spans="10:10" s="145" customFormat="1" ht="30" customHeight="1" x14ac:dyDescent="0.3">
      <c r="J132" s="151"/>
    </row>
    <row r="133" spans="10:10" s="145" customFormat="1" ht="30" customHeight="1" x14ac:dyDescent="0.3">
      <c r="J133" s="151"/>
    </row>
    <row r="134" spans="10:10" s="145" customFormat="1" ht="30" customHeight="1" x14ac:dyDescent="0.3">
      <c r="J134" s="151"/>
    </row>
    <row r="135" spans="10:10" s="145" customFormat="1" ht="30" customHeight="1" x14ac:dyDescent="0.3">
      <c r="J135" s="151"/>
    </row>
    <row r="136" spans="10:10" s="145" customFormat="1" ht="18" customHeight="1" x14ac:dyDescent="0.3">
      <c r="J136" s="151"/>
    </row>
  </sheetData>
  <autoFilter ref="A4:B28" xr:uid="{00000000-0009-0000-0000-00000900000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F5F4"/>
  </sheetPr>
  <dimension ref="A1:F535"/>
  <sheetViews>
    <sheetView workbookViewId="0">
      <pane xSplit="2" ySplit="4" topLeftCell="C19"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21" customWidth="1"/>
    <col min="2" max="2" width="20" style="21" customWidth="1"/>
    <col min="3" max="3" width="24.44140625" style="9" customWidth="1"/>
    <col min="4" max="4" width="24.44140625" style="21" customWidth="1"/>
    <col min="5" max="5" width="24.44140625" style="15" customWidth="1"/>
    <col min="6" max="6" width="24.44140625" style="21" customWidth="1"/>
    <col min="7" max="7" width="11.77734375" style="21" bestFit="1" customWidth="1"/>
    <col min="8" max="8" width="19.77734375" style="21" bestFit="1" customWidth="1"/>
    <col min="9" max="9" width="11.77734375" style="21" bestFit="1" customWidth="1"/>
    <col min="10" max="10" width="19.77734375" style="21" bestFit="1" customWidth="1"/>
    <col min="11" max="11" width="11.77734375" style="21" bestFit="1" customWidth="1"/>
    <col min="12" max="12" width="19.77734375" style="21" bestFit="1" customWidth="1"/>
    <col min="13" max="16384" width="9.21875" style="21"/>
  </cols>
  <sheetData>
    <row r="1" spans="1:6" ht="18" customHeight="1" x14ac:dyDescent="0.3">
      <c r="A1" s="16" t="s">
        <v>19</v>
      </c>
      <c r="B1" s="16" t="s">
        <v>20</v>
      </c>
      <c r="C1" s="21"/>
      <c r="E1" s="21"/>
    </row>
    <row r="2" spans="1:6" ht="18" customHeight="1" x14ac:dyDescent="0.3">
      <c r="B2" s="130" t="s">
        <v>25</v>
      </c>
      <c r="C2" s="11"/>
      <c r="E2" s="21"/>
    </row>
    <row r="3" spans="1:6" s="12" customFormat="1" ht="18" customHeight="1" x14ac:dyDescent="0.3">
      <c r="C3" s="9"/>
      <c r="D3" s="47"/>
      <c r="E3" s="5"/>
    </row>
    <row r="4" spans="1:6" s="12" customFormat="1" ht="30.6" customHeight="1" thickBot="1" x14ac:dyDescent="0.35">
      <c r="A4" s="61"/>
      <c r="B4" s="48"/>
      <c r="C4" s="51" t="s">
        <v>21</v>
      </c>
      <c r="D4" s="51" t="s">
        <v>22</v>
      </c>
      <c r="E4" s="51" t="s">
        <v>23</v>
      </c>
      <c r="F4" s="51" t="s">
        <v>24</v>
      </c>
    </row>
    <row r="5" spans="1:6" s="12" customFormat="1" ht="30.6" customHeight="1" x14ac:dyDescent="0.3">
      <c r="A5" s="110">
        <v>36160</v>
      </c>
      <c r="B5" s="18" t="s">
        <v>99</v>
      </c>
      <c r="C5" s="13">
        <v>48.7</v>
      </c>
      <c r="D5" s="14">
        <v>14.7</v>
      </c>
      <c r="E5" s="13">
        <v>36.5</v>
      </c>
      <c r="F5" s="17">
        <v>51.7</v>
      </c>
    </row>
    <row r="6" spans="1:6" s="12" customFormat="1" ht="30.6" customHeight="1" x14ac:dyDescent="0.3">
      <c r="A6" s="110">
        <v>36160</v>
      </c>
      <c r="B6" s="18" t="s">
        <v>100</v>
      </c>
      <c r="C6" s="13">
        <v>34.700000000000003</v>
      </c>
      <c r="D6" s="13">
        <v>10</v>
      </c>
      <c r="E6" s="13">
        <v>55.3</v>
      </c>
      <c r="F6" s="17">
        <v>35</v>
      </c>
    </row>
    <row r="7" spans="1:6" s="12" customFormat="1" ht="30.6" customHeight="1" x14ac:dyDescent="0.3">
      <c r="A7" s="110">
        <v>40543</v>
      </c>
      <c r="B7" s="18" t="s">
        <v>99</v>
      </c>
      <c r="C7" s="13">
        <v>46.2</v>
      </c>
      <c r="D7" s="14">
        <v>17.7</v>
      </c>
      <c r="E7" s="13">
        <v>36.1</v>
      </c>
      <c r="F7" s="17">
        <v>49.6</v>
      </c>
    </row>
    <row r="8" spans="1:6" s="12" customFormat="1" ht="30.6" customHeight="1" x14ac:dyDescent="0.3">
      <c r="A8" s="110">
        <v>40543</v>
      </c>
      <c r="B8" s="18" t="s">
        <v>100</v>
      </c>
      <c r="C8" s="13">
        <v>34</v>
      </c>
      <c r="D8" s="13">
        <v>13.5</v>
      </c>
      <c r="E8" s="13">
        <v>52.5</v>
      </c>
      <c r="F8" s="17">
        <v>34.6</v>
      </c>
    </row>
    <row r="9" spans="1:6" s="12" customFormat="1" ht="30.6" customHeight="1" x14ac:dyDescent="0.3">
      <c r="A9" s="110">
        <v>40908</v>
      </c>
      <c r="B9" s="18" t="s">
        <v>99</v>
      </c>
      <c r="C9" s="13">
        <v>46.1</v>
      </c>
      <c r="D9" s="14">
        <v>17.600000000000001</v>
      </c>
      <c r="E9" s="13">
        <v>36.299999999999997</v>
      </c>
      <c r="F9" s="17">
        <v>49.7</v>
      </c>
    </row>
    <row r="10" spans="1:6" s="12" customFormat="1" ht="30.6" customHeight="1" x14ac:dyDescent="0.3">
      <c r="A10" s="110">
        <v>40908</v>
      </c>
      <c r="B10" s="18" t="s">
        <v>100</v>
      </c>
      <c r="C10" s="13">
        <v>35.700000000000003</v>
      </c>
      <c r="D10" s="13">
        <v>11.4</v>
      </c>
      <c r="E10" s="13">
        <v>52.9</v>
      </c>
      <c r="F10" s="17">
        <v>35.700000000000003</v>
      </c>
    </row>
    <row r="11" spans="1:6" s="12" customFormat="1" ht="30.6" customHeight="1" x14ac:dyDescent="0.3">
      <c r="A11" s="110">
        <v>41274</v>
      </c>
      <c r="B11" s="18" t="s">
        <v>99</v>
      </c>
      <c r="C11" s="14">
        <v>46.8</v>
      </c>
      <c r="D11" s="14">
        <v>16.899999999999999</v>
      </c>
      <c r="E11" s="13">
        <v>36.4</v>
      </c>
      <c r="F11" s="17">
        <v>49.6</v>
      </c>
    </row>
    <row r="12" spans="1:6" s="12" customFormat="1" ht="30.6" customHeight="1" x14ac:dyDescent="0.3">
      <c r="A12" s="110">
        <v>41274</v>
      </c>
      <c r="B12" s="18" t="s">
        <v>100</v>
      </c>
      <c r="C12" s="13">
        <v>34.799999999999997</v>
      </c>
      <c r="D12" s="13">
        <v>9.4</v>
      </c>
      <c r="E12" s="13">
        <v>55.8</v>
      </c>
      <c r="F12" s="17">
        <v>34.4</v>
      </c>
    </row>
    <row r="13" spans="1:6" s="12" customFormat="1" ht="30.6" customHeight="1" x14ac:dyDescent="0.3">
      <c r="A13" s="110">
        <v>41639</v>
      </c>
      <c r="B13" s="18" t="s">
        <v>99</v>
      </c>
      <c r="C13" s="13">
        <v>46.8</v>
      </c>
      <c r="D13" s="14">
        <v>16.5</v>
      </c>
      <c r="E13" s="13">
        <v>36.700000000000003</v>
      </c>
      <c r="F13" s="17">
        <v>48.9</v>
      </c>
    </row>
    <row r="14" spans="1:6" s="12" customFormat="1" ht="30.6" customHeight="1" x14ac:dyDescent="0.3">
      <c r="A14" s="110">
        <v>41639</v>
      </c>
      <c r="B14" s="18" t="s">
        <v>100</v>
      </c>
      <c r="C14" s="13">
        <v>34.799999999999997</v>
      </c>
      <c r="D14" s="13">
        <v>10.199999999999999</v>
      </c>
      <c r="E14" s="13">
        <v>55</v>
      </c>
      <c r="F14" s="17">
        <v>34.200000000000003</v>
      </c>
    </row>
    <row r="15" spans="1:6" s="12" customFormat="1" ht="30.6" customHeight="1" x14ac:dyDescent="0.3">
      <c r="A15" s="110">
        <v>42004</v>
      </c>
      <c r="B15" s="18" t="s">
        <v>99</v>
      </c>
      <c r="C15" s="13">
        <v>46</v>
      </c>
      <c r="D15" s="14">
        <v>16.5</v>
      </c>
      <c r="E15" s="13">
        <v>37.5</v>
      </c>
      <c r="F15" s="17">
        <v>48</v>
      </c>
    </row>
    <row r="16" spans="1:6" s="12" customFormat="1" ht="30.6" customHeight="1" x14ac:dyDescent="0.3">
      <c r="A16" s="110">
        <v>42004</v>
      </c>
      <c r="B16" s="18" t="s">
        <v>100</v>
      </c>
      <c r="C16" s="13">
        <v>34.5</v>
      </c>
      <c r="D16" s="13">
        <v>9.1999999999999993</v>
      </c>
      <c r="E16" s="13">
        <v>56.3</v>
      </c>
      <c r="F16" s="17">
        <v>33.299999999999997</v>
      </c>
    </row>
    <row r="17" spans="1:6" s="12" customFormat="1" ht="30.6" customHeight="1" x14ac:dyDescent="0.3">
      <c r="A17" s="110">
        <v>42369</v>
      </c>
      <c r="B17" s="18" t="s">
        <v>99</v>
      </c>
      <c r="C17" s="13">
        <v>46.7</v>
      </c>
      <c r="D17" s="14">
        <v>15</v>
      </c>
      <c r="E17" s="13">
        <v>38.299999999999997</v>
      </c>
      <c r="F17" s="17">
        <v>48.5</v>
      </c>
    </row>
    <row r="18" spans="1:6" s="12" customFormat="1" ht="30.6" customHeight="1" x14ac:dyDescent="0.3">
      <c r="A18" s="110">
        <v>42369</v>
      </c>
      <c r="B18" s="18" t="s">
        <v>100</v>
      </c>
      <c r="C18" s="13">
        <v>33.9</v>
      </c>
      <c r="D18" s="13">
        <v>9.6</v>
      </c>
      <c r="E18" s="13">
        <v>56.5</v>
      </c>
      <c r="F18" s="17">
        <v>32.200000000000003</v>
      </c>
    </row>
    <row r="19" spans="1:6" s="12" customFormat="1" ht="30.6" customHeight="1" x14ac:dyDescent="0.3">
      <c r="A19" s="110">
        <v>42735</v>
      </c>
      <c r="B19" s="18" t="s">
        <v>99</v>
      </c>
      <c r="C19" s="13">
        <v>46.9</v>
      </c>
      <c r="D19" s="14">
        <v>12.8</v>
      </c>
      <c r="E19" s="13">
        <v>40.299999999999997</v>
      </c>
      <c r="F19" s="17">
        <v>48.8</v>
      </c>
    </row>
    <row r="20" spans="1:6" s="12" customFormat="1" ht="30.6" customHeight="1" x14ac:dyDescent="0.3">
      <c r="A20" s="110">
        <v>42735</v>
      </c>
      <c r="B20" s="18" t="s">
        <v>100</v>
      </c>
      <c r="C20" s="13">
        <v>34</v>
      </c>
      <c r="D20" s="13">
        <v>7.2</v>
      </c>
      <c r="E20" s="13">
        <v>58.9</v>
      </c>
      <c r="F20" s="17">
        <v>33.200000000000003</v>
      </c>
    </row>
    <row r="21" spans="1:6" s="12" customFormat="1" ht="30.6" customHeight="1" x14ac:dyDescent="0.3">
      <c r="A21" s="110">
        <v>43100</v>
      </c>
      <c r="B21" s="18" t="s">
        <v>99</v>
      </c>
      <c r="C21" s="13">
        <v>47.7</v>
      </c>
      <c r="D21" s="14">
        <v>12</v>
      </c>
      <c r="E21" s="13">
        <v>40.4</v>
      </c>
      <c r="F21" s="17">
        <v>48.8</v>
      </c>
    </row>
    <row r="22" spans="1:6" s="12" customFormat="1" ht="30.6" customHeight="1" x14ac:dyDescent="0.3">
      <c r="A22" s="110">
        <v>43100</v>
      </c>
      <c r="B22" s="18" t="s">
        <v>100</v>
      </c>
      <c r="C22" s="13">
        <v>34.700000000000003</v>
      </c>
      <c r="D22" s="13">
        <v>7.4</v>
      </c>
      <c r="E22" s="13">
        <v>57.9</v>
      </c>
      <c r="F22" s="17">
        <v>33.799999999999997</v>
      </c>
    </row>
    <row r="23" spans="1:6" s="12" customFormat="1" ht="30.6" customHeight="1" x14ac:dyDescent="0.3">
      <c r="A23" s="110">
        <v>43465</v>
      </c>
      <c r="B23" s="18" t="s">
        <v>99</v>
      </c>
      <c r="C23" s="13">
        <v>48.3</v>
      </c>
      <c r="D23" s="14">
        <v>12.2</v>
      </c>
      <c r="E23" s="13">
        <v>39.5</v>
      </c>
      <c r="F23" s="17">
        <v>49.2</v>
      </c>
    </row>
    <row r="24" spans="1:6" s="12" customFormat="1" ht="30.6" customHeight="1" x14ac:dyDescent="0.3">
      <c r="A24" s="110">
        <v>43465</v>
      </c>
      <c r="B24" s="18" t="s">
        <v>100</v>
      </c>
      <c r="C24" s="13">
        <v>36.5</v>
      </c>
      <c r="D24" s="13">
        <v>6.4</v>
      </c>
      <c r="E24" s="13">
        <v>57.1</v>
      </c>
      <c r="F24" s="17">
        <v>35.700000000000003</v>
      </c>
    </row>
    <row r="25" spans="1:6" s="12" customFormat="1" ht="30.6" customHeight="1" x14ac:dyDescent="0.3">
      <c r="A25" s="110">
        <v>43830</v>
      </c>
      <c r="B25" s="18" t="s">
        <v>99</v>
      </c>
      <c r="C25" s="13">
        <v>47.8</v>
      </c>
      <c r="D25" s="14">
        <v>12.2</v>
      </c>
      <c r="E25" s="13">
        <v>40</v>
      </c>
      <c r="F25" s="17">
        <v>49</v>
      </c>
    </row>
    <row r="26" spans="1:6" s="12" customFormat="1" ht="30.6" customHeight="1" x14ac:dyDescent="0.3">
      <c r="A26" s="110">
        <v>43830</v>
      </c>
      <c r="B26" s="18" t="s">
        <v>100</v>
      </c>
      <c r="C26" s="13">
        <v>31.9</v>
      </c>
      <c r="D26" s="13">
        <v>8.3000000000000007</v>
      </c>
      <c r="E26" s="13">
        <v>59.8</v>
      </c>
      <c r="F26" s="17">
        <v>30.8</v>
      </c>
    </row>
    <row r="27" spans="1:6" s="12" customFormat="1" ht="30.6" customHeight="1" x14ac:dyDescent="0.3">
      <c r="A27" s="110">
        <v>44196</v>
      </c>
      <c r="B27" s="18" t="s">
        <v>99</v>
      </c>
      <c r="C27" s="12">
        <v>47.6</v>
      </c>
      <c r="D27" s="12">
        <v>12.4</v>
      </c>
      <c r="E27" s="13">
        <v>40</v>
      </c>
      <c r="F27" s="12">
        <v>49.3</v>
      </c>
    </row>
    <row r="28" spans="1:6" s="12" customFormat="1" ht="30.6" customHeight="1" x14ac:dyDescent="0.3">
      <c r="A28" s="110">
        <v>44196</v>
      </c>
      <c r="B28" s="18" t="s">
        <v>100</v>
      </c>
      <c r="C28" s="12">
        <v>31.4</v>
      </c>
      <c r="D28" s="12">
        <v>10.199999999999999</v>
      </c>
      <c r="E28" s="12">
        <v>58.4</v>
      </c>
      <c r="F28" s="12">
        <v>30.6</v>
      </c>
    </row>
    <row r="29" spans="1:6" s="12" customFormat="1" ht="30.6" customHeight="1" x14ac:dyDescent="0.3">
      <c r="A29" s="50"/>
      <c r="B29" s="50"/>
      <c r="C29" s="18"/>
      <c r="D29" s="13"/>
      <c r="E29" s="17"/>
    </row>
    <row r="30" spans="1:6" s="12" customFormat="1" ht="30.6" customHeight="1" x14ac:dyDescent="0.3">
      <c r="A30" s="50"/>
      <c r="B30" s="50"/>
      <c r="C30" s="18"/>
      <c r="D30" s="14"/>
      <c r="E30" s="17"/>
    </row>
    <row r="31" spans="1:6" s="12" customFormat="1" ht="30.6" customHeight="1" x14ac:dyDescent="0.3">
      <c r="A31" s="50"/>
      <c r="B31" s="50"/>
      <c r="C31" s="18"/>
      <c r="D31" s="13"/>
      <c r="E31" s="17"/>
    </row>
    <row r="32" spans="1:6" s="12" customFormat="1" ht="30.6" customHeight="1" x14ac:dyDescent="0.3">
      <c r="A32" s="50"/>
      <c r="B32" s="50"/>
      <c r="C32" s="18"/>
      <c r="D32" s="14"/>
      <c r="E32" s="17"/>
    </row>
    <row r="33" spans="1:5" s="12" customFormat="1" ht="30.6" customHeight="1" x14ac:dyDescent="0.3">
      <c r="A33" s="50"/>
      <c r="B33" s="50"/>
      <c r="C33" s="18"/>
      <c r="D33" s="13"/>
      <c r="E33" s="17"/>
    </row>
    <row r="34" spans="1:5" s="12" customFormat="1" ht="30.6" customHeight="1" x14ac:dyDescent="0.3">
      <c r="A34" s="50"/>
      <c r="B34" s="50"/>
      <c r="C34" s="18"/>
      <c r="D34" s="14"/>
      <c r="E34" s="17"/>
    </row>
    <row r="35" spans="1:5" s="12" customFormat="1" ht="30.6" customHeight="1" x14ac:dyDescent="0.3">
      <c r="A35" s="50"/>
      <c r="B35" s="50"/>
      <c r="C35" s="18"/>
      <c r="D35" s="13"/>
      <c r="E35" s="17"/>
    </row>
    <row r="36" spans="1:5" s="12" customFormat="1" ht="30.6" customHeight="1" x14ac:dyDescent="0.3">
      <c r="A36" s="50"/>
      <c r="B36" s="50"/>
      <c r="C36" s="18"/>
      <c r="D36" s="14"/>
      <c r="E36" s="17"/>
    </row>
    <row r="37" spans="1:5" s="12" customFormat="1" ht="30.6" customHeight="1" x14ac:dyDescent="0.3">
      <c r="A37" s="50"/>
      <c r="B37" s="50"/>
      <c r="C37" s="18"/>
      <c r="D37" s="13"/>
      <c r="E37" s="17"/>
    </row>
    <row r="38" spans="1:5" s="12" customFormat="1" ht="30.6" customHeight="1" x14ac:dyDescent="0.3">
      <c r="A38" s="50"/>
      <c r="B38" s="50"/>
      <c r="C38" s="18"/>
      <c r="E38" s="7"/>
    </row>
    <row r="39" spans="1:5" s="12" customFormat="1" ht="30.6" customHeight="1" x14ac:dyDescent="0.3">
      <c r="A39" s="50"/>
      <c r="B39" s="50"/>
      <c r="C39" s="18"/>
      <c r="E39" s="7"/>
    </row>
    <row r="40" spans="1:5" s="12" customFormat="1" ht="30.6" customHeight="1" x14ac:dyDescent="0.3">
      <c r="C40" s="9"/>
      <c r="E40" s="7"/>
    </row>
    <row r="41" spans="1:5" s="12" customFormat="1" ht="30.6" customHeight="1" x14ac:dyDescent="0.3">
      <c r="C41" s="9"/>
      <c r="E41" s="7"/>
    </row>
    <row r="42" spans="1:5" s="12" customFormat="1" ht="30.6" customHeight="1" x14ac:dyDescent="0.3">
      <c r="C42" s="9"/>
      <c r="E42" s="7"/>
    </row>
    <row r="43" spans="1:5" s="12" customFormat="1" ht="30.6" customHeight="1" x14ac:dyDescent="0.3">
      <c r="C43" s="9"/>
      <c r="E43" s="7"/>
    </row>
    <row r="44" spans="1:5" s="12" customFormat="1" ht="30.6" customHeight="1" x14ac:dyDescent="0.3">
      <c r="C44" s="9"/>
      <c r="E44" s="7"/>
    </row>
    <row r="45" spans="1:5" s="12" customFormat="1" ht="30.6" customHeight="1" x14ac:dyDescent="0.3">
      <c r="C45" s="9"/>
      <c r="E45" s="7"/>
    </row>
    <row r="46" spans="1:5" s="12" customFormat="1" ht="30.6" customHeight="1" x14ac:dyDescent="0.3">
      <c r="C46" s="9"/>
      <c r="E46" s="7"/>
    </row>
    <row r="47" spans="1:5" s="12" customFormat="1" ht="30.6" customHeight="1" x14ac:dyDescent="0.3">
      <c r="C47" s="9"/>
      <c r="E47" s="7"/>
    </row>
    <row r="48" spans="1:5" s="12" customFormat="1" ht="30.6" customHeight="1" x14ac:dyDescent="0.3">
      <c r="C48" s="9"/>
      <c r="E48" s="7"/>
    </row>
    <row r="49" spans="3:5" s="12" customFormat="1" ht="30.6" customHeight="1" x14ac:dyDescent="0.3">
      <c r="C49" s="9"/>
      <c r="E49" s="7"/>
    </row>
    <row r="50" spans="3:5" s="12" customFormat="1" ht="30.6" customHeight="1" x14ac:dyDescent="0.3">
      <c r="C50" s="9"/>
      <c r="E50" s="7"/>
    </row>
    <row r="51" spans="3:5" ht="30.6" customHeight="1" x14ac:dyDescent="0.3"/>
    <row r="52" spans="3:5" ht="30.6" customHeight="1" x14ac:dyDescent="0.3"/>
    <row r="53" spans="3:5" ht="30.6" customHeight="1" x14ac:dyDescent="0.3"/>
    <row r="54" spans="3:5" ht="30.6" customHeight="1" x14ac:dyDescent="0.3"/>
    <row r="55" spans="3:5" ht="30.6" customHeight="1" x14ac:dyDescent="0.3"/>
    <row r="56" spans="3:5" ht="30.6" customHeight="1" x14ac:dyDescent="0.3"/>
    <row r="57" spans="3:5" ht="30.6" customHeight="1" x14ac:dyDescent="0.3"/>
    <row r="58" spans="3:5" ht="30.6" customHeight="1" x14ac:dyDescent="0.3"/>
    <row r="59" spans="3:5" ht="30.6" customHeight="1" x14ac:dyDescent="0.3"/>
    <row r="60" spans="3:5" ht="30.6" customHeight="1" x14ac:dyDescent="0.3"/>
    <row r="61" spans="3:5" ht="30.6" customHeight="1" x14ac:dyDescent="0.3"/>
    <row r="62" spans="3:5" ht="30.6" customHeight="1" x14ac:dyDescent="0.3"/>
    <row r="63" spans="3:5" ht="30.6" customHeight="1" x14ac:dyDescent="0.3"/>
    <row r="64" spans="3:5" ht="30.6" customHeight="1" x14ac:dyDescent="0.3"/>
    <row r="65" ht="30.6" customHeight="1" x14ac:dyDescent="0.3"/>
    <row r="66" ht="30.6" customHeight="1" x14ac:dyDescent="0.3"/>
    <row r="67" ht="30.6" customHeight="1" x14ac:dyDescent="0.3"/>
    <row r="68" ht="30.6" customHeight="1" x14ac:dyDescent="0.3"/>
    <row r="69" ht="30.6" customHeight="1" x14ac:dyDescent="0.3"/>
    <row r="70" ht="30.6" customHeight="1" x14ac:dyDescent="0.3"/>
    <row r="71" ht="30.6" customHeight="1" x14ac:dyDescent="0.3"/>
    <row r="72" ht="30.6" customHeight="1" x14ac:dyDescent="0.3"/>
    <row r="73" ht="30.6" customHeight="1" x14ac:dyDescent="0.3"/>
    <row r="74" ht="30.6" customHeight="1" x14ac:dyDescent="0.3"/>
    <row r="75" ht="30.6" customHeight="1" x14ac:dyDescent="0.3"/>
    <row r="76" ht="30.6" customHeight="1" x14ac:dyDescent="0.3"/>
    <row r="77" ht="30.6" customHeight="1" x14ac:dyDescent="0.3"/>
    <row r="78" ht="30.6" customHeight="1" x14ac:dyDescent="0.3"/>
    <row r="79" ht="30.6" customHeight="1" x14ac:dyDescent="0.3"/>
    <row r="80" ht="30.6" customHeight="1" x14ac:dyDescent="0.3"/>
    <row r="81" ht="30.6" customHeight="1" x14ac:dyDescent="0.3"/>
    <row r="82" ht="30.6" customHeight="1" x14ac:dyDescent="0.3"/>
    <row r="83" ht="30.6" customHeight="1" x14ac:dyDescent="0.3"/>
    <row r="84" ht="30.6" customHeight="1" x14ac:dyDescent="0.3"/>
    <row r="85" ht="30.6" customHeight="1" x14ac:dyDescent="0.3"/>
    <row r="86" ht="30.6" customHeight="1" x14ac:dyDescent="0.3"/>
    <row r="87" ht="30.6" customHeight="1" x14ac:dyDescent="0.3"/>
    <row r="88" ht="30.6" customHeight="1" x14ac:dyDescent="0.3"/>
    <row r="89" ht="30.6" customHeight="1" x14ac:dyDescent="0.3"/>
    <row r="90" ht="30.6" customHeight="1" x14ac:dyDescent="0.3"/>
    <row r="91" ht="30.6" customHeight="1" x14ac:dyDescent="0.3"/>
    <row r="92" ht="30.6" customHeight="1" x14ac:dyDescent="0.3"/>
    <row r="93" ht="30.6" customHeight="1" x14ac:dyDescent="0.3"/>
    <row r="94" ht="30.6" customHeight="1" x14ac:dyDescent="0.3"/>
    <row r="95" ht="30.6" customHeight="1" x14ac:dyDescent="0.3"/>
    <row r="96" ht="30.6" customHeight="1" x14ac:dyDescent="0.3"/>
    <row r="97" ht="30.6" customHeight="1" x14ac:dyDescent="0.3"/>
    <row r="98" ht="30.6" customHeight="1" x14ac:dyDescent="0.3"/>
    <row r="99" ht="30.6" customHeight="1" x14ac:dyDescent="0.3"/>
    <row r="100" ht="30.6" customHeight="1" x14ac:dyDescent="0.3"/>
    <row r="101" ht="30.6" customHeight="1" x14ac:dyDescent="0.3"/>
    <row r="102" ht="30.6" customHeight="1" x14ac:dyDescent="0.3"/>
    <row r="103" ht="30.6" customHeight="1" x14ac:dyDescent="0.3"/>
    <row r="104" ht="30.6" customHeight="1" x14ac:dyDescent="0.3"/>
    <row r="105" ht="30.6" customHeight="1" x14ac:dyDescent="0.3"/>
    <row r="106" ht="30.6" customHeight="1" x14ac:dyDescent="0.3"/>
    <row r="107" ht="30.6" customHeight="1" x14ac:dyDescent="0.3"/>
    <row r="108" ht="30.6" customHeight="1" x14ac:dyDescent="0.3"/>
    <row r="109" ht="30.6" customHeight="1" x14ac:dyDescent="0.3"/>
    <row r="110" ht="30.6" customHeight="1" x14ac:dyDescent="0.3"/>
    <row r="111" ht="30.6" customHeight="1" x14ac:dyDescent="0.3"/>
    <row r="112" ht="30.6" customHeight="1" x14ac:dyDescent="0.3"/>
    <row r="113" ht="28.8" customHeight="1" x14ac:dyDescent="0.3"/>
    <row r="114" ht="28.8"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row r="286" ht="28.8" customHeight="1" x14ac:dyDescent="0.3"/>
    <row r="287" ht="28.8" customHeight="1" x14ac:dyDescent="0.3"/>
    <row r="288" ht="28.8" customHeight="1" x14ac:dyDescent="0.3"/>
    <row r="289" ht="28.8" customHeight="1" x14ac:dyDescent="0.3"/>
    <row r="290" ht="28.8" customHeight="1" x14ac:dyDescent="0.3"/>
    <row r="291" ht="28.8" customHeight="1" x14ac:dyDescent="0.3"/>
    <row r="292" ht="28.8" customHeight="1" x14ac:dyDescent="0.3"/>
    <row r="293" ht="28.8" customHeight="1" x14ac:dyDescent="0.3"/>
    <row r="294" ht="28.8" customHeight="1" x14ac:dyDescent="0.3"/>
    <row r="295" ht="28.8" customHeight="1" x14ac:dyDescent="0.3"/>
    <row r="296" ht="28.8" customHeight="1" x14ac:dyDescent="0.3"/>
    <row r="297" ht="28.8" customHeight="1" x14ac:dyDescent="0.3"/>
    <row r="298" ht="28.8" customHeight="1" x14ac:dyDescent="0.3"/>
    <row r="299" ht="28.8" customHeight="1" x14ac:dyDescent="0.3"/>
    <row r="300" ht="28.8" customHeight="1" x14ac:dyDescent="0.3"/>
    <row r="301" ht="28.8" customHeight="1" x14ac:dyDescent="0.3"/>
    <row r="302" ht="28.8" customHeight="1" x14ac:dyDescent="0.3"/>
    <row r="303" ht="28.8" customHeight="1" x14ac:dyDescent="0.3"/>
    <row r="304" ht="28.8" customHeight="1" x14ac:dyDescent="0.3"/>
    <row r="305" ht="28.8" customHeight="1" x14ac:dyDescent="0.3"/>
    <row r="306" ht="28.8" customHeight="1" x14ac:dyDescent="0.3"/>
    <row r="307" ht="28.8" customHeight="1" x14ac:dyDescent="0.3"/>
    <row r="308" ht="28.8" customHeight="1" x14ac:dyDescent="0.3"/>
    <row r="309" ht="28.8" customHeight="1" x14ac:dyDescent="0.3"/>
    <row r="310" ht="28.8" customHeight="1" x14ac:dyDescent="0.3"/>
    <row r="311" ht="28.8" customHeight="1" x14ac:dyDescent="0.3"/>
    <row r="312" ht="28.8" customHeight="1" x14ac:dyDescent="0.3"/>
    <row r="313" ht="28.8" customHeight="1" x14ac:dyDescent="0.3"/>
    <row r="314" ht="28.8" customHeight="1" x14ac:dyDescent="0.3"/>
    <row r="315" ht="28.8" customHeight="1" x14ac:dyDescent="0.3"/>
    <row r="316" ht="28.8" customHeight="1" x14ac:dyDescent="0.3"/>
    <row r="317" ht="28.8" customHeight="1" x14ac:dyDescent="0.3"/>
    <row r="318" ht="28.8" customHeight="1" x14ac:dyDescent="0.3"/>
    <row r="319" ht="28.8" customHeight="1" x14ac:dyDescent="0.3"/>
    <row r="320" ht="28.8" customHeight="1" x14ac:dyDescent="0.3"/>
    <row r="321" ht="28.8" customHeight="1" x14ac:dyDescent="0.3"/>
    <row r="322" ht="28.8" customHeight="1" x14ac:dyDescent="0.3"/>
    <row r="323" ht="28.8" customHeight="1" x14ac:dyDescent="0.3"/>
    <row r="324" ht="28.8" customHeight="1" x14ac:dyDescent="0.3"/>
    <row r="325" ht="28.8" customHeight="1" x14ac:dyDescent="0.3"/>
    <row r="326" ht="28.8" customHeight="1" x14ac:dyDescent="0.3"/>
    <row r="327" ht="28.8" customHeight="1" x14ac:dyDescent="0.3"/>
    <row r="328" ht="28.8" customHeight="1" x14ac:dyDescent="0.3"/>
    <row r="329" ht="28.8" customHeight="1" x14ac:dyDescent="0.3"/>
    <row r="330" ht="28.8" customHeight="1" x14ac:dyDescent="0.3"/>
    <row r="331" ht="28.8" customHeight="1" x14ac:dyDescent="0.3"/>
    <row r="332" ht="28.8" customHeight="1" x14ac:dyDescent="0.3"/>
    <row r="333" ht="28.8" customHeight="1" x14ac:dyDescent="0.3"/>
    <row r="334" ht="28.8" customHeight="1" x14ac:dyDescent="0.3"/>
    <row r="335" ht="28.8" customHeight="1" x14ac:dyDescent="0.3"/>
    <row r="336" ht="28.8" customHeight="1" x14ac:dyDescent="0.3"/>
    <row r="337" ht="28.8" customHeight="1" x14ac:dyDescent="0.3"/>
    <row r="338" ht="28.8" customHeight="1" x14ac:dyDescent="0.3"/>
    <row r="339" ht="28.8" customHeight="1" x14ac:dyDescent="0.3"/>
    <row r="340" ht="28.8" customHeight="1" x14ac:dyDescent="0.3"/>
    <row r="341" ht="28.8" customHeight="1" x14ac:dyDescent="0.3"/>
    <row r="342" ht="28.8" customHeight="1" x14ac:dyDescent="0.3"/>
    <row r="343" ht="28.8" customHeight="1" x14ac:dyDescent="0.3"/>
    <row r="344" ht="28.8" customHeight="1" x14ac:dyDescent="0.3"/>
    <row r="345" ht="28.8" customHeight="1" x14ac:dyDescent="0.3"/>
    <row r="346" ht="28.8" customHeight="1" x14ac:dyDescent="0.3"/>
    <row r="347" ht="28.8" customHeight="1" x14ac:dyDescent="0.3"/>
    <row r="348" ht="28.8" customHeight="1" x14ac:dyDescent="0.3"/>
    <row r="349" ht="28.8" customHeight="1" x14ac:dyDescent="0.3"/>
    <row r="350" ht="28.8" customHeight="1" x14ac:dyDescent="0.3"/>
    <row r="351" ht="28.8" customHeight="1" x14ac:dyDescent="0.3"/>
    <row r="352" ht="28.8" customHeight="1" x14ac:dyDescent="0.3"/>
    <row r="353" ht="28.8" customHeight="1" x14ac:dyDescent="0.3"/>
    <row r="354" ht="28.8" customHeight="1" x14ac:dyDescent="0.3"/>
    <row r="355" ht="28.8" customHeight="1" x14ac:dyDescent="0.3"/>
    <row r="356" ht="28.8" customHeight="1" x14ac:dyDescent="0.3"/>
    <row r="357" ht="28.8" customHeight="1" x14ac:dyDescent="0.3"/>
    <row r="358" ht="28.8" customHeight="1" x14ac:dyDescent="0.3"/>
    <row r="359" ht="28.8" customHeight="1" x14ac:dyDescent="0.3"/>
    <row r="360" ht="28.8" customHeight="1" x14ac:dyDescent="0.3"/>
    <row r="361" ht="28.8" customHeight="1" x14ac:dyDescent="0.3"/>
    <row r="362" ht="28.8" customHeight="1" x14ac:dyDescent="0.3"/>
    <row r="363" ht="28.8" customHeight="1" x14ac:dyDescent="0.3"/>
    <row r="364" ht="28.8" customHeight="1" x14ac:dyDescent="0.3"/>
    <row r="365" ht="28.8" customHeight="1" x14ac:dyDescent="0.3"/>
    <row r="366" ht="28.8" customHeight="1" x14ac:dyDescent="0.3"/>
    <row r="367" ht="28.8" customHeight="1" x14ac:dyDescent="0.3"/>
    <row r="368" ht="28.8" customHeight="1" x14ac:dyDescent="0.3"/>
    <row r="369" ht="28.8" customHeight="1" x14ac:dyDescent="0.3"/>
    <row r="370" ht="28.8" customHeight="1" x14ac:dyDescent="0.3"/>
    <row r="371" ht="28.8" customHeight="1" x14ac:dyDescent="0.3"/>
    <row r="372" ht="28.8" customHeight="1" x14ac:dyDescent="0.3"/>
    <row r="373" ht="28.8" customHeight="1" x14ac:dyDescent="0.3"/>
    <row r="374" ht="28.8" customHeight="1" x14ac:dyDescent="0.3"/>
    <row r="375" ht="28.8" customHeight="1" x14ac:dyDescent="0.3"/>
    <row r="376" ht="28.8" customHeight="1" x14ac:dyDescent="0.3"/>
    <row r="377" ht="28.8" customHeight="1" x14ac:dyDescent="0.3"/>
    <row r="378" ht="28.8" customHeight="1" x14ac:dyDescent="0.3"/>
    <row r="379" ht="28.8" customHeight="1" x14ac:dyDescent="0.3"/>
    <row r="380" ht="28.8" customHeight="1" x14ac:dyDescent="0.3"/>
    <row r="381" ht="28.8" customHeight="1" x14ac:dyDescent="0.3"/>
    <row r="382" ht="28.8" customHeight="1" x14ac:dyDescent="0.3"/>
    <row r="383" ht="28.8" customHeight="1" x14ac:dyDescent="0.3"/>
    <row r="384" ht="28.8" customHeight="1" x14ac:dyDescent="0.3"/>
    <row r="385" ht="28.8" customHeight="1" x14ac:dyDescent="0.3"/>
    <row r="386" ht="28.8" customHeight="1" x14ac:dyDescent="0.3"/>
    <row r="387" ht="28.8" customHeight="1" x14ac:dyDescent="0.3"/>
    <row r="388" ht="28.8" customHeight="1" x14ac:dyDescent="0.3"/>
    <row r="389" ht="28.8" customHeight="1" x14ac:dyDescent="0.3"/>
    <row r="390" ht="28.8" customHeight="1" x14ac:dyDescent="0.3"/>
    <row r="391" ht="28.8" customHeight="1" x14ac:dyDescent="0.3"/>
    <row r="392" ht="28.8" customHeight="1" x14ac:dyDescent="0.3"/>
    <row r="393" ht="28.8" customHeight="1" x14ac:dyDescent="0.3"/>
    <row r="394" ht="28.8" customHeight="1" x14ac:dyDescent="0.3"/>
    <row r="395" ht="28.8" customHeight="1" x14ac:dyDescent="0.3"/>
    <row r="396" ht="28.8" customHeight="1" x14ac:dyDescent="0.3"/>
    <row r="397" ht="28.8" customHeight="1" x14ac:dyDescent="0.3"/>
    <row r="398" ht="28.8" customHeight="1" x14ac:dyDescent="0.3"/>
    <row r="399" ht="28.8" customHeight="1" x14ac:dyDescent="0.3"/>
    <row r="400" ht="28.8" customHeight="1" x14ac:dyDescent="0.3"/>
    <row r="401" ht="28.8" customHeight="1" x14ac:dyDescent="0.3"/>
    <row r="402" ht="28.8" customHeight="1" x14ac:dyDescent="0.3"/>
    <row r="403" ht="28.8" customHeight="1" x14ac:dyDescent="0.3"/>
    <row r="404" ht="28.8" customHeight="1" x14ac:dyDescent="0.3"/>
    <row r="405" ht="28.8" customHeight="1" x14ac:dyDescent="0.3"/>
    <row r="406" ht="28.8" customHeight="1" x14ac:dyDescent="0.3"/>
    <row r="407" ht="28.8" customHeight="1" x14ac:dyDescent="0.3"/>
    <row r="408" ht="28.8" customHeight="1" x14ac:dyDescent="0.3"/>
    <row r="409" ht="28.8" customHeight="1" x14ac:dyDescent="0.3"/>
    <row r="410" ht="28.8" customHeight="1" x14ac:dyDescent="0.3"/>
    <row r="411" ht="28.8" customHeight="1" x14ac:dyDescent="0.3"/>
    <row r="412" ht="28.8" customHeight="1" x14ac:dyDescent="0.3"/>
    <row r="413" ht="28.8" customHeight="1" x14ac:dyDescent="0.3"/>
    <row r="414" ht="28.8" customHeight="1" x14ac:dyDescent="0.3"/>
    <row r="415" ht="28.8" customHeight="1" x14ac:dyDescent="0.3"/>
    <row r="416" ht="28.8" customHeight="1" x14ac:dyDescent="0.3"/>
    <row r="417" ht="28.8" customHeight="1" x14ac:dyDescent="0.3"/>
    <row r="418" ht="28.8" customHeight="1" x14ac:dyDescent="0.3"/>
    <row r="419" ht="28.8" customHeight="1" x14ac:dyDescent="0.3"/>
    <row r="420" ht="28.8" customHeight="1" x14ac:dyDescent="0.3"/>
    <row r="421" ht="28.8" customHeight="1" x14ac:dyDescent="0.3"/>
    <row r="422" ht="28.8" customHeight="1" x14ac:dyDescent="0.3"/>
    <row r="423" ht="28.8" customHeight="1" x14ac:dyDescent="0.3"/>
    <row r="424" ht="28.8" customHeight="1" x14ac:dyDescent="0.3"/>
    <row r="425" ht="28.8" customHeight="1" x14ac:dyDescent="0.3"/>
    <row r="426" ht="28.8" customHeight="1" x14ac:dyDescent="0.3"/>
    <row r="427" ht="28.8" customHeight="1" x14ac:dyDescent="0.3"/>
    <row r="428" ht="28.8" customHeight="1" x14ac:dyDescent="0.3"/>
    <row r="429" ht="28.8" customHeight="1" x14ac:dyDescent="0.3"/>
    <row r="430" ht="28.8" customHeight="1" x14ac:dyDescent="0.3"/>
    <row r="431" ht="28.8" customHeight="1" x14ac:dyDescent="0.3"/>
    <row r="432" ht="28.8" customHeight="1" x14ac:dyDescent="0.3"/>
    <row r="433" ht="28.8" customHeight="1" x14ac:dyDescent="0.3"/>
    <row r="434" ht="28.8" customHeight="1" x14ac:dyDescent="0.3"/>
    <row r="435" ht="28.8" customHeight="1" x14ac:dyDescent="0.3"/>
    <row r="436" ht="28.8" customHeight="1" x14ac:dyDescent="0.3"/>
    <row r="437" ht="28.8" customHeight="1" x14ac:dyDescent="0.3"/>
    <row r="438" ht="28.8" customHeight="1" x14ac:dyDescent="0.3"/>
    <row r="439" ht="28.8" customHeight="1" x14ac:dyDescent="0.3"/>
    <row r="440" ht="28.8" customHeight="1" x14ac:dyDescent="0.3"/>
    <row r="441" ht="28.8" customHeight="1" x14ac:dyDescent="0.3"/>
    <row r="442" ht="28.8" customHeight="1" x14ac:dyDescent="0.3"/>
    <row r="443" ht="28.8" customHeight="1" x14ac:dyDescent="0.3"/>
    <row r="444" ht="28.8" customHeight="1" x14ac:dyDescent="0.3"/>
    <row r="445" ht="28.8" customHeight="1" x14ac:dyDescent="0.3"/>
    <row r="446" ht="28.8" customHeight="1" x14ac:dyDescent="0.3"/>
    <row r="447" ht="28.8" customHeight="1" x14ac:dyDescent="0.3"/>
    <row r="448" ht="28.8" customHeight="1" x14ac:dyDescent="0.3"/>
    <row r="449" ht="28.8" customHeight="1" x14ac:dyDescent="0.3"/>
    <row r="450" ht="28.8" customHeight="1" x14ac:dyDescent="0.3"/>
    <row r="451" ht="28.8" customHeight="1" x14ac:dyDescent="0.3"/>
    <row r="452" ht="28.8" customHeight="1" x14ac:dyDescent="0.3"/>
    <row r="453" ht="28.8" customHeight="1" x14ac:dyDescent="0.3"/>
    <row r="454" ht="28.8" customHeight="1" x14ac:dyDescent="0.3"/>
    <row r="455" ht="28.8" customHeight="1" x14ac:dyDescent="0.3"/>
    <row r="456" ht="28.8" customHeight="1" x14ac:dyDescent="0.3"/>
    <row r="457" ht="28.8" customHeight="1" x14ac:dyDescent="0.3"/>
    <row r="458" ht="28.8" customHeight="1" x14ac:dyDescent="0.3"/>
    <row r="459" ht="28.8" customHeight="1" x14ac:dyDescent="0.3"/>
    <row r="460" ht="28.8" customHeight="1" x14ac:dyDescent="0.3"/>
    <row r="461" ht="28.8" customHeight="1" x14ac:dyDescent="0.3"/>
    <row r="462" ht="28.8" customHeight="1" x14ac:dyDescent="0.3"/>
    <row r="463" ht="28.8" customHeight="1" x14ac:dyDescent="0.3"/>
    <row r="464" ht="28.8" customHeight="1" x14ac:dyDescent="0.3"/>
    <row r="465" ht="28.8" customHeight="1" x14ac:dyDescent="0.3"/>
    <row r="466" ht="28.8" customHeight="1" x14ac:dyDescent="0.3"/>
    <row r="467" ht="28.8" customHeight="1" x14ac:dyDescent="0.3"/>
    <row r="468" ht="28.8" customHeight="1" x14ac:dyDescent="0.3"/>
    <row r="469" ht="28.8" customHeight="1" x14ac:dyDescent="0.3"/>
    <row r="470" ht="28.8" customHeight="1" x14ac:dyDescent="0.3"/>
    <row r="471" ht="28.8" customHeight="1" x14ac:dyDescent="0.3"/>
    <row r="472" ht="28.8" customHeight="1" x14ac:dyDescent="0.3"/>
    <row r="473" ht="28.8" customHeight="1" x14ac:dyDescent="0.3"/>
    <row r="474" ht="28.8" customHeight="1" x14ac:dyDescent="0.3"/>
    <row r="475" ht="28.8" customHeight="1" x14ac:dyDescent="0.3"/>
    <row r="476" ht="28.8" customHeight="1" x14ac:dyDescent="0.3"/>
    <row r="477" ht="28.8" customHeight="1" x14ac:dyDescent="0.3"/>
    <row r="478" ht="28.8" customHeight="1" x14ac:dyDescent="0.3"/>
    <row r="479" ht="28.8" customHeight="1" x14ac:dyDescent="0.3"/>
    <row r="480" ht="28.8" customHeight="1" x14ac:dyDescent="0.3"/>
    <row r="481" ht="28.8" customHeight="1" x14ac:dyDescent="0.3"/>
    <row r="482" ht="28.8" customHeight="1" x14ac:dyDescent="0.3"/>
    <row r="483" ht="28.8" customHeight="1" x14ac:dyDescent="0.3"/>
    <row r="484" ht="28.8" customHeight="1" x14ac:dyDescent="0.3"/>
    <row r="485" ht="28.8" customHeight="1" x14ac:dyDescent="0.3"/>
    <row r="486" ht="28.8" customHeight="1" x14ac:dyDescent="0.3"/>
    <row r="487" ht="28.8" customHeight="1" x14ac:dyDescent="0.3"/>
    <row r="488" ht="28.8" customHeight="1" x14ac:dyDescent="0.3"/>
    <row r="489" ht="28.8" customHeight="1" x14ac:dyDescent="0.3"/>
    <row r="490" ht="28.8" customHeight="1" x14ac:dyDescent="0.3"/>
    <row r="491" ht="28.8" customHeight="1" x14ac:dyDescent="0.3"/>
    <row r="492" ht="28.8" customHeight="1" x14ac:dyDescent="0.3"/>
    <row r="493" ht="28.8" customHeight="1" x14ac:dyDescent="0.3"/>
    <row r="494" ht="28.8" customHeight="1" x14ac:dyDescent="0.3"/>
    <row r="495" ht="28.8" customHeight="1" x14ac:dyDescent="0.3"/>
    <row r="496" ht="28.8" customHeight="1" x14ac:dyDescent="0.3"/>
    <row r="497" ht="28.8" customHeight="1" x14ac:dyDescent="0.3"/>
    <row r="498" ht="28.8" customHeight="1" x14ac:dyDescent="0.3"/>
    <row r="499" ht="28.8" customHeight="1" x14ac:dyDescent="0.3"/>
    <row r="500" ht="28.8" customHeight="1" x14ac:dyDescent="0.3"/>
    <row r="501" ht="28.8" customHeight="1" x14ac:dyDescent="0.3"/>
    <row r="502" ht="28.8" customHeight="1" x14ac:dyDescent="0.3"/>
    <row r="503" ht="28.8" customHeight="1" x14ac:dyDescent="0.3"/>
    <row r="504" ht="28.8" customHeight="1" x14ac:dyDescent="0.3"/>
    <row r="505" ht="28.8" customHeight="1" x14ac:dyDescent="0.3"/>
    <row r="506" ht="28.8" customHeight="1" x14ac:dyDescent="0.3"/>
    <row r="507" ht="28.8" customHeight="1" x14ac:dyDescent="0.3"/>
    <row r="508" ht="28.8" customHeight="1" x14ac:dyDescent="0.3"/>
    <row r="509" ht="28.8" customHeight="1" x14ac:dyDescent="0.3"/>
    <row r="510" ht="28.8" customHeight="1" x14ac:dyDescent="0.3"/>
    <row r="511" ht="28.8" customHeight="1" x14ac:dyDescent="0.3"/>
    <row r="512" ht="28.8" customHeight="1" x14ac:dyDescent="0.3"/>
    <row r="513" ht="28.8" customHeight="1" x14ac:dyDescent="0.3"/>
    <row r="514" ht="28.8" customHeight="1" x14ac:dyDescent="0.3"/>
    <row r="515" ht="28.8" customHeight="1" x14ac:dyDescent="0.3"/>
    <row r="516" ht="28.8" customHeight="1" x14ac:dyDescent="0.3"/>
    <row r="517" ht="28.8" customHeight="1" x14ac:dyDescent="0.3"/>
    <row r="518" ht="28.8" customHeight="1" x14ac:dyDescent="0.3"/>
    <row r="519" ht="28.8" customHeight="1" x14ac:dyDescent="0.3"/>
    <row r="520" ht="28.8" customHeight="1" x14ac:dyDescent="0.3"/>
    <row r="521" ht="28.8" customHeight="1" x14ac:dyDescent="0.3"/>
    <row r="522" ht="28.8" customHeight="1" x14ac:dyDescent="0.3"/>
    <row r="523" ht="28.8" customHeight="1" x14ac:dyDescent="0.3"/>
    <row r="524" ht="28.8" customHeight="1" x14ac:dyDescent="0.3"/>
    <row r="525" ht="28.8" customHeight="1" x14ac:dyDescent="0.3"/>
    <row r="526" ht="28.8" customHeight="1" x14ac:dyDescent="0.3"/>
    <row r="527" ht="28.8" customHeight="1" x14ac:dyDescent="0.3"/>
    <row r="528" ht="28.8" customHeight="1" x14ac:dyDescent="0.3"/>
    <row r="529" ht="28.8" customHeight="1" x14ac:dyDescent="0.3"/>
    <row r="530" ht="28.8" customHeight="1" x14ac:dyDescent="0.3"/>
    <row r="531" ht="28.8" customHeight="1" x14ac:dyDescent="0.3"/>
    <row r="532" ht="28.8" customHeight="1" x14ac:dyDescent="0.3"/>
    <row r="533" ht="28.8" customHeight="1" x14ac:dyDescent="0.3"/>
    <row r="534" ht="28.8" customHeight="1" x14ac:dyDescent="0.3"/>
    <row r="535" ht="28.8" customHeight="1" x14ac:dyDescent="0.3"/>
  </sheetData>
  <autoFilter ref="A4:B28" xr:uid="{87AF1827-3082-4C65-9F16-7A6E2570E1C3}"/>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6007-AD66-47FE-B2A4-B3AA69CBC35E}">
  <sheetPr>
    <tabColor rgb="FFFEF4E5"/>
  </sheetPr>
  <dimension ref="A1:N120"/>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2.33203125" style="138" customWidth="1"/>
    <col min="3" max="3" width="29.6640625" style="145" customWidth="1"/>
    <col min="4" max="4" width="17" style="138" customWidth="1"/>
    <col min="5" max="7" width="12.6640625" style="138" customWidth="1"/>
    <col min="8" max="8" width="19.6640625" style="138" customWidth="1"/>
    <col min="9" max="9" width="13.5546875" style="138" customWidth="1"/>
    <col min="10" max="10" width="24.21875" style="161" customWidth="1"/>
    <col min="11" max="13" width="21.6640625" style="138" customWidth="1"/>
    <col min="14" max="14" width="27.33203125" style="138" customWidth="1"/>
    <col min="15" max="16384" width="8.5546875" style="138"/>
  </cols>
  <sheetData>
    <row r="1" spans="1:14" s="68" customFormat="1" ht="18" customHeight="1" x14ac:dyDescent="0.3">
      <c r="A1" s="382" t="s">
        <v>466</v>
      </c>
      <c r="B1" s="69" t="s">
        <v>242</v>
      </c>
      <c r="D1" s="71"/>
      <c r="K1" s="383"/>
    </row>
    <row r="2" spans="1:14" ht="18" customHeight="1" x14ac:dyDescent="0.3">
      <c r="A2" s="136"/>
      <c r="B2" s="131" t="s">
        <v>243</v>
      </c>
      <c r="C2" s="138"/>
      <c r="D2" s="145"/>
      <c r="J2" s="138"/>
      <c r="K2" s="161"/>
    </row>
    <row r="3" spans="1:14" s="145" customFormat="1" ht="18" customHeight="1" x14ac:dyDescent="0.3">
      <c r="J3" s="151"/>
    </row>
    <row r="4" spans="1:14" s="145" customFormat="1" ht="59.4" customHeight="1" thickBot="1" x14ac:dyDescent="0.35">
      <c r="A4" s="163"/>
      <c r="B4" s="163"/>
      <c r="C4" s="156" t="s">
        <v>156</v>
      </c>
      <c r="D4" s="228" t="s">
        <v>231</v>
      </c>
      <c r="E4" s="164" t="s">
        <v>232</v>
      </c>
      <c r="F4" s="143" t="s">
        <v>233</v>
      </c>
      <c r="G4" s="143" t="s">
        <v>234</v>
      </c>
      <c r="H4" s="228" t="s">
        <v>235</v>
      </c>
      <c r="I4" s="164" t="s">
        <v>236</v>
      </c>
      <c r="J4" s="229" t="s">
        <v>237</v>
      </c>
      <c r="K4" s="164" t="s">
        <v>238</v>
      </c>
      <c r="L4" s="143" t="s">
        <v>239</v>
      </c>
      <c r="M4" s="228" t="s">
        <v>240</v>
      </c>
      <c r="N4" s="230" t="s">
        <v>241</v>
      </c>
    </row>
    <row r="5" spans="1:14" s="145" customFormat="1" ht="30" customHeight="1" x14ac:dyDescent="0.3">
      <c r="A5" s="132">
        <v>43830</v>
      </c>
      <c r="B5" s="182" t="s">
        <v>96</v>
      </c>
      <c r="C5" s="157">
        <v>49</v>
      </c>
      <c r="D5" s="232">
        <v>157</v>
      </c>
      <c r="E5" s="165">
        <v>41.4</v>
      </c>
      <c r="F5" s="158">
        <v>55.8</v>
      </c>
      <c r="G5" s="158">
        <v>0.6</v>
      </c>
      <c r="H5" s="174" t="s">
        <v>244</v>
      </c>
      <c r="I5" s="165">
        <v>96.2</v>
      </c>
      <c r="J5" s="222">
        <v>13.9</v>
      </c>
      <c r="K5" s="165">
        <v>6.4</v>
      </c>
      <c r="L5" s="158">
        <v>84.7</v>
      </c>
      <c r="M5" s="174">
        <v>8.9</v>
      </c>
      <c r="N5" s="216">
        <v>96</v>
      </c>
    </row>
    <row r="6" spans="1:14" s="145" customFormat="1" ht="30" customHeight="1" x14ac:dyDescent="0.3">
      <c r="A6" s="132">
        <v>43830</v>
      </c>
      <c r="B6" s="182" t="s">
        <v>97</v>
      </c>
      <c r="C6" s="157">
        <v>117</v>
      </c>
      <c r="D6" s="232">
        <v>363</v>
      </c>
      <c r="E6" s="165">
        <v>36.6</v>
      </c>
      <c r="F6" s="158">
        <v>56</v>
      </c>
      <c r="G6" s="158">
        <v>0.6</v>
      </c>
      <c r="H6" s="174" t="s">
        <v>244</v>
      </c>
      <c r="I6" s="165">
        <v>95.3</v>
      </c>
      <c r="J6" s="222">
        <v>13.3</v>
      </c>
      <c r="K6" s="165">
        <v>5.5</v>
      </c>
      <c r="L6" s="158">
        <v>85.1</v>
      </c>
      <c r="M6" s="174">
        <v>9.4</v>
      </c>
      <c r="N6" s="216">
        <v>97.3</v>
      </c>
    </row>
    <row r="7" spans="1:14" s="145" customFormat="1" ht="30" customHeight="1" x14ac:dyDescent="0.3">
      <c r="A7" s="132">
        <v>43830</v>
      </c>
      <c r="B7" s="182" t="s">
        <v>134</v>
      </c>
      <c r="C7" s="157">
        <v>53</v>
      </c>
      <c r="D7" s="232">
        <v>164</v>
      </c>
      <c r="E7" s="165">
        <v>41.5</v>
      </c>
      <c r="F7" s="158">
        <v>54.9</v>
      </c>
      <c r="G7" s="158">
        <v>0.6</v>
      </c>
      <c r="H7" s="174" t="s">
        <v>244</v>
      </c>
      <c r="I7" s="165">
        <v>97</v>
      </c>
      <c r="J7" s="222">
        <v>18.2</v>
      </c>
      <c r="K7" s="165">
        <v>6.1</v>
      </c>
      <c r="L7" s="158">
        <v>86.6</v>
      </c>
      <c r="M7" s="174">
        <v>7.3</v>
      </c>
      <c r="N7" s="216">
        <v>97.7</v>
      </c>
    </row>
    <row r="8" spans="1:14" s="192" customFormat="1" ht="30" customHeight="1" x14ac:dyDescent="0.3">
      <c r="A8" s="133">
        <v>43830</v>
      </c>
      <c r="B8" s="184" t="s">
        <v>94</v>
      </c>
      <c r="C8" s="235">
        <v>219</v>
      </c>
      <c r="D8" s="239">
        <v>684</v>
      </c>
      <c r="E8" s="217">
        <v>38.9</v>
      </c>
      <c r="F8" s="154">
        <v>55.7</v>
      </c>
      <c r="G8" s="154">
        <v>0.6</v>
      </c>
      <c r="H8" s="206" t="s">
        <v>244</v>
      </c>
      <c r="I8" s="217">
        <v>95.9</v>
      </c>
      <c r="J8" s="206">
        <v>14.6</v>
      </c>
      <c r="K8" s="217">
        <v>5.8</v>
      </c>
      <c r="L8" s="154">
        <v>85.4</v>
      </c>
      <c r="M8" s="206">
        <v>8.8000000000000007</v>
      </c>
      <c r="N8" s="218">
        <v>97.1</v>
      </c>
    </row>
    <row r="9" spans="1:14" s="145" customFormat="1" ht="30" customHeight="1" x14ac:dyDescent="0.3">
      <c r="A9" s="132">
        <v>44196</v>
      </c>
      <c r="B9" s="182" t="s">
        <v>96</v>
      </c>
      <c r="C9" s="157">
        <v>49</v>
      </c>
      <c r="D9" s="236">
        <v>155</v>
      </c>
      <c r="E9" s="167">
        <v>38.1</v>
      </c>
      <c r="F9" s="160">
        <v>57.1</v>
      </c>
      <c r="G9" s="160">
        <v>0.6</v>
      </c>
      <c r="H9" s="174" t="s">
        <v>244</v>
      </c>
      <c r="I9" s="167">
        <v>95.5</v>
      </c>
      <c r="J9" s="189">
        <v>13.5</v>
      </c>
      <c r="K9" s="167">
        <v>8.4</v>
      </c>
      <c r="L9" s="160">
        <v>82.6</v>
      </c>
      <c r="M9" s="176">
        <v>9</v>
      </c>
      <c r="N9" s="226">
        <v>98.1</v>
      </c>
    </row>
    <row r="10" spans="1:14" s="145" customFormat="1" ht="30" customHeight="1" x14ac:dyDescent="0.3">
      <c r="A10" s="132">
        <v>44196</v>
      </c>
      <c r="B10" s="182" t="s">
        <v>97</v>
      </c>
      <c r="C10" s="157">
        <v>120</v>
      </c>
      <c r="D10" s="237">
        <v>3372</v>
      </c>
      <c r="E10" s="167">
        <v>38.4</v>
      </c>
      <c r="F10" s="160">
        <v>56.4</v>
      </c>
      <c r="G10" s="160">
        <v>1.1000000000000001</v>
      </c>
      <c r="H10" s="174" t="s">
        <v>244</v>
      </c>
      <c r="I10" s="167">
        <v>95.7</v>
      </c>
      <c r="J10" s="189">
        <v>14</v>
      </c>
      <c r="K10" s="167">
        <v>6.2</v>
      </c>
      <c r="L10" s="160">
        <v>84.7</v>
      </c>
      <c r="M10" s="176">
        <v>9.1</v>
      </c>
      <c r="N10" s="226">
        <v>97.5</v>
      </c>
    </row>
    <row r="11" spans="1:14" s="145" customFormat="1" ht="30" customHeight="1" x14ac:dyDescent="0.3">
      <c r="A11" s="132">
        <v>44196</v>
      </c>
      <c r="B11" s="182" t="s">
        <v>134</v>
      </c>
      <c r="C11" s="157">
        <v>49</v>
      </c>
      <c r="D11" s="236">
        <v>152</v>
      </c>
      <c r="E11" s="167">
        <v>40.799999999999997</v>
      </c>
      <c r="F11" s="160">
        <v>54.8</v>
      </c>
      <c r="G11" s="160">
        <v>0</v>
      </c>
      <c r="H11" s="174" t="s">
        <v>244</v>
      </c>
      <c r="I11" s="167">
        <v>98.7</v>
      </c>
      <c r="J11" s="189">
        <v>20</v>
      </c>
      <c r="K11" s="167">
        <v>5.3</v>
      </c>
      <c r="L11" s="160">
        <v>86.2</v>
      </c>
      <c r="M11" s="176">
        <v>8.6</v>
      </c>
      <c r="N11" s="226">
        <v>98.6</v>
      </c>
    </row>
    <row r="12" spans="1:14" s="192" customFormat="1" ht="30" customHeight="1" x14ac:dyDescent="0.3">
      <c r="A12" s="133">
        <v>44196</v>
      </c>
      <c r="B12" s="184" t="s">
        <v>94</v>
      </c>
      <c r="C12" s="235">
        <v>218</v>
      </c>
      <c r="D12" s="240">
        <v>679</v>
      </c>
      <c r="E12" s="187">
        <v>38.9</v>
      </c>
      <c r="F12" s="186">
        <v>56.2</v>
      </c>
      <c r="G12" s="186">
        <v>0.7</v>
      </c>
      <c r="H12" s="206" t="s">
        <v>244</v>
      </c>
      <c r="I12" s="187">
        <v>96.3</v>
      </c>
      <c r="J12" s="188">
        <v>15.3</v>
      </c>
      <c r="K12" s="187">
        <v>6.5</v>
      </c>
      <c r="L12" s="186">
        <v>84.5</v>
      </c>
      <c r="M12" s="188">
        <v>9</v>
      </c>
      <c r="N12" s="227">
        <v>97.9</v>
      </c>
    </row>
    <row r="13" spans="1:14" s="145" customFormat="1" ht="30" customHeight="1" x14ac:dyDescent="0.3">
      <c r="J13" s="151"/>
    </row>
    <row r="14" spans="1:14" s="145" customFormat="1" ht="30" customHeight="1" x14ac:dyDescent="0.3">
      <c r="J14" s="151"/>
    </row>
    <row r="15" spans="1:14" s="145" customFormat="1" ht="30" customHeight="1" x14ac:dyDescent="0.3">
      <c r="J15" s="151"/>
    </row>
    <row r="16" spans="1:14" s="145" customFormat="1" ht="30" customHeight="1" x14ac:dyDescent="0.3">
      <c r="J16" s="151"/>
    </row>
    <row r="17" spans="10:10" s="145" customFormat="1" ht="30" customHeight="1" x14ac:dyDescent="0.3">
      <c r="J17" s="151"/>
    </row>
    <row r="18" spans="10:10" s="145" customFormat="1" ht="30" customHeight="1" x14ac:dyDescent="0.3">
      <c r="J18" s="151"/>
    </row>
    <row r="19" spans="10:10" s="145" customFormat="1" ht="30" customHeight="1" x14ac:dyDescent="0.3">
      <c r="J19" s="151"/>
    </row>
    <row r="20" spans="10:10" s="145" customFormat="1" ht="30" customHeight="1" x14ac:dyDescent="0.3">
      <c r="J20" s="151"/>
    </row>
    <row r="21" spans="10:10" s="145" customFormat="1" ht="30" customHeight="1" x14ac:dyDescent="0.3">
      <c r="J21" s="151"/>
    </row>
    <row r="22" spans="10:10" s="145" customFormat="1" ht="30" customHeight="1" x14ac:dyDescent="0.3">
      <c r="J22" s="151"/>
    </row>
    <row r="23" spans="10:10" s="145" customFormat="1" ht="30" customHeight="1" x14ac:dyDescent="0.3">
      <c r="J23" s="151"/>
    </row>
    <row r="24" spans="10:10" s="145" customFormat="1" ht="30" customHeight="1" x14ac:dyDescent="0.3">
      <c r="J24" s="151"/>
    </row>
    <row r="25" spans="10:10" s="145" customFormat="1" ht="30" customHeight="1" x14ac:dyDescent="0.3">
      <c r="J25" s="151"/>
    </row>
    <row r="26" spans="10:10" s="145" customFormat="1" ht="30" customHeight="1" x14ac:dyDescent="0.3">
      <c r="J26" s="151"/>
    </row>
    <row r="27" spans="10:10" s="145" customFormat="1" ht="30" customHeight="1" x14ac:dyDescent="0.3">
      <c r="J27" s="151"/>
    </row>
    <row r="28" spans="10:10" s="145" customFormat="1" ht="30" customHeight="1" x14ac:dyDescent="0.3">
      <c r="J28" s="151"/>
    </row>
    <row r="29" spans="10:10" s="145" customFormat="1" ht="30" customHeight="1" x14ac:dyDescent="0.3">
      <c r="J29" s="151"/>
    </row>
    <row r="30" spans="10:10" s="145" customFormat="1" ht="30" customHeight="1" x14ac:dyDescent="0.3">
      <c r="J30" s="151"/>
    </row>
    <row r="31" spans="10:10" s="145" customFormat="1" ht="30" customHeight="1" x14ac:dyDescent="0.3">
      <c r="J31" s="151"/>
    </row>
    <row r="32" spans="10:10" s="145" customFormat="1" ht="30" customHeight="1" x14ac:dyDescent="0.3">
      <c r="J32" s="151"/>
    </row>
    <row r="33" spans="10:10" s="145" customFormat="1" ht="30" customHeight="1" x14ac:dyDescent="0.3">
      <c r="J33" s="151"/>
    </row>
    <row r="34" spans="10:10" s="145" customFormat="1" ht="30" customHeight="1" x14ac:dyDescent="0.3">
      <c r="J34" s="151"/>
    </row>
    <row r="35" spans="10:10" s="145" customFormat="1" ht="30" customHeight="1" x14ac:dyDescent="0.3">
      <c r="J35" s="151"/>
    </row>
    <row r="36" spans="10:10" s="145" customFormat="1" ht="30" customHeight="1" x14ac:dyDescent="0.3">
      <c r="J36" s="151"/>
    </row>
    <row r="37" spans="10:10" s="145" customFormat="1" ht="30" customHeight="1" x14ac:dyDescent="0.3">
      <c r="J37" s="151"/>
    </row>
    <row r="38" spans="10:10" s="145" customFormat="1" ht="30" customHeight="1" x14ac:dyDescent="0.3">
      <c r="J38" s="151"/>
    </row>
    <row r="39" spans="10:10" s="145" customFormat="1" ht="30" customHeight="1" x14ac:dyDescent="0.3">
      <c r="J39" s="151"/>
    </row>
    <row r="40" spans="10:10" s="145" customFormat="1" ht="30" customHeight="1" x14ac:dyDescent="0.3">
      <c r="J40" s="151"/>
    </row>
    <row r="41" spans="10:10" s="145" customFormat="1" ht="30" customHeight="1" x14ac:dyDescent="0.3">
      <c r="J41" s="151"/>
    </row>
    <row r="42" spans="10:10" s="145" customFormat="1" ht="30" customHeight="1" x14ac:dyDescent="0.3">
      <c r="J42" s="151"/>
    </row>
    <row r="43" spans="10:10" s="145" customFormat="1" ht="30" customHeight="1" x14ac:dyDescent="0.3">
      <c r="J43" s="151"/>
    </row>
    <row r="44" spans="10:10" s="145" customFormat="1" ht="30" customHeight="1" x14ac:dyDescent="0.3">
      <c r="J44" s="151"/>
    </row>
    <row r="45" spans="10:10" s="145" customFormat="1" ht="30" customHeight="1" x14ac:dyDescent="0.3">
      <c r="J45" s="151"/>
    </row>
    <row r="46" spans="10:10" s="145" customFormat="1" ht="30" customHeight="1" x14ac:dyDescent="0.3">
      <c r="J46" s="151"/>
    </row>
    <row r="47" spans="10:10" s="145" customFormat="1" ht="30" customHeight="1" x14ac:dyDescent="0.3">
      <c r="J47" s="151"/>
    </row>
    <row r="48" spans="10:10" s="145" customFormat="1" ht="30" customHeight="1" x14ac:dyDescent="0.3">
      <c r="J48" s="151"/>
    </row>
    <row r="49" spans="10:10" s="145" customFormat="1" ht="30" customHeight="1" x14ac:dyDescent="0.3">
      <c r="J49" s="151"/>
    </row>
    <row r="50" spans="10:10" s="145" customFormat="1" ht="30" customHeight="1" x14ac:dyDescent="0.3">
      <c r="J50" s="151"/>
    </row>
    <row r="51" spans="10:10" s="145" customFormat="1" ht="30" customHeight="1" x14ac:dyDescent="0.3">
      <c r="J51" s="151"/>
    </row>
    <row r="52" spans="10:10" s="145" customFormat="1" ht="30" customHeight="1" x14ac:dyDescent="0.3">
      <c r="J52" s="151"/>
    </row>
    <row r="53" spans="10:10" s="145" customFormat="1" ht="30" customHeight="1" x14ac:dyDescent="0.3">
      <c r="J53" s="151"/>
    </row>
    <row r="54" spans="10:10" s="145" customFormat="1" ht="30" customHeight="1" x14ac:dyDescent="0.3">
      <c r="J54" s="151"/>
    </row>
    <row r="55" spans="10:10" s="145" customFormat="1" ht="30" customHeight="1" x14ac:dyDescent="0.3">
      <c r="J55" s="151"/>
    </row>
    <row r="56" spans="10:10" s="145" customFormat="1" ht="30" customHeight="1" x14ac:dyDescent="0.3">
      <c r="J56" s="151"/>
    </row>
    <row r="57" spans="10:10" s="145" customFormat="1" ht="30" customHeight="1" x14ac:dyDescent="0.3">
      <c r="J57" s="151"/>
    </row>
    <row r="58" spans="10:10" s="145" customFormat="1" ht="30" customHeight="1" x14ac:dyDescent="0.3">
      <c r="J58" s="151"/>
    </row>
    <row r="59" spans="10:10" s="145" customFormat="1" ht="30" customHeight="1" x14ac:dyDescent="0.3">
      <c r="J59" s="151"/>
    </row>
    <row r="60" spans="10:10" s="145" customFormat="1" ht="30" customHeight="1" x14ac:dyDescent="0.3">
      <c r="J60" s="151"/>
    </row>
    <row r="61" spans="10:10" s="145" customFormat="1" ht="30" customHeight="1" x14ac:dyDescent="0.3">
      <c r="J61" s="151"/>
    </row>
    <row r="62" spans="10:10" s="145" customFormat="1" ht="30" customHeight="1" x14ac:dyDescent="0.3">
      <c r="J62" s="151"/>
    </row>
    <row r="63" spans="10:10" s="145" customFormat="1" ht="30" customHeight="1" x14ac:dyDescent="0.3">
      <c r="J63" s="151"/>
    </row>
    <row r="64" spans="10:10" s="145" customFormat="1" ht="30" customHeight="1" x14ac:dyDescent="0.3">
      <c r="J64" s="151"/>
    </row>
    <row r="65" spans="10:10" s="145" customFormat="1" ht="30" customHeight="1" x14ac:dyDescent="0.3">
      <c r="J65" s="151"/>
    </row>
    <row r="66" spans="10:10" s="145" customFormat="1" ht="30" customHeight="1" x14ac:dyDescent="0.3">
      <c r="J66" s="151"/>
    </row>
    <row r="67" spans="10:10" s="145" customFormat="1" ht="30" customHeight="1" x14ac:dyDescent="0.3">
      <c r="J67" s="151"/>
    </row>
    <row r="68" spans="10:10" s="145" customFormat="1" ht="30" customHeight="1" x14ac:dyDescent="0.3">
      <c r="J68" s="151"/>
    </row>
    <row r="69" spans="10:10" s="145" customFormat="1" ht="30" customHeight="1" x14ac:dyDescent="0.3">
      <c r="J69" s="151"/>
    </row>
    <row r="70" spans="10:10" s="145" customFormat="1" ht="30" customHeight="1" x14ac:dyDescent="0.3">
      <c r="J70" s="151"/>
    </row>
    <row r="71" spans="10:10" s="145" customFormat="1" ht="30" customHeight="1" x14ac:dyDescent="0.3">
      <c r="J71" s="151"/>
    </row>
    <row r="72" spans="10:10" s="145" customFormat="1" ht="30" customHeight="1" x14ac:dyDescent="0.3">
      <c r="J72" s="151"/>
    </row>
    <row r="73" spans="10:10" s="145" customFormat="1" ht="30" customHeight="1" x14ac:dyDescent="0.3">
      <c r="J73" s="151"/>
    </row>
    <row r="74" spans="10:10" s="145" customFormat="1" ht="30" customHeight="1" x14ac:dyDescent="0.3">
      <c r="J74" s="151"/>
    </row>
    <row r="75" spans="10:10" s="145" customFormat="1" ht="30" customHeight="1" x14ac:dyDescent="0.3">
      <c r="J75" s="151"/>
    </row>
    <row r="76" spans="10:10" s="145" customFormat="1" ht="30" customHeight="1" x14ac:dyDescent="0.3">
      <c r="J76" s="151"/>
    </row>
    <row r="77" spans="10:10" s="145" customFormat="1" ht="30" customHeight="1" x14ac:dyDescent="0.3">
      <c r="J77" s="151"/>
    </row>
    <row r="78" spans="10:10" s="145" customFormat="1" ht="30" customHeight="1" x14ac:dyDescent="0.3">
      <c r="J78" s="151"/>
    </row>
    <row r="79" spans="10:10" s="145" customFormat="1" ht="30" customHeight="1" x14ac:dyDescent="0.3">
      <c r="J79" s="151"/>
    </row>
    <row r="80" spans="10:10" s="145" customFormat="1" ht="30" customHeight="1" x14ac:dyDescent="0.3">
      <c r="J80" s="151"/>
    </row>
    <row r="81" spans="10:10" s="145" customFormat="1" ht="30" customHeight="1" x14ac:dyDescent="0.3">
      <c r="J81" s="151"/>
    </row>
    <row r="82" spans="10:10" s="145" customFormat="1" ht="30" customHeight="1" x14ac:dyDescent="0.3">
      <c r="J82" s="151"/>
    </row>
    <row r="83" spans="10:10" s="145" customFormat="1" ht="30" customHeight="1" x14ac:dyDescent="0.3">
      <c r="J83" s="151"/>
    </row>
    <row r="84" spans="10:10" s="145" customFormat="1" ht="30" customHeight="1" x14ac:dyDescent="0.3">
      <c r="J84" s="151"/>
    </row>
    <row r="85" spans="10:10" s="145" customFormat="1" ht="30" customHeight="1" x14ac:dyDescent="0.3">
      <c r="J85" s="151"/>
    </row>
    <row r="86" spans="10:10" s="145" customFormat="1" ht="30" customHeight="1" x14ac:dyDescent="0.3">
      <c r="J86" s="151"/>
    </row>
    <row r="87" spans="10:10" s="145" customFormat="1" ht="30" customHeight="1" x14ac:dyDescent="0.3">
      <c r="J87" s="151"/>
    </row>
    <row r="88" spans="10:10" s="145" customFormat="1" ht="30" customHeight="1" x14ac:dyDescent="0.3">
      <c r="J88" s="151"/>
    </row>
    <row r="89" spans="10:10" s="145" customFormat="1" ht="30" customHeight="1" x14ac:dyDescent="0.3">
      <c r="J89" s="151"/>
    </row>
    <row r="90" spans="10:10" s="145" customFormat="1" ht="30" customHeight="1" x14ac:dyDescent="0.3">
      <c r="J90" s="151"/>
    </row>
    <row r="91" spans="10:10" s="145" customFormat="1" ht="30" customHeight="1" x14ac:dyDescent="0.3">
      <c r="J91" s="151"/>
    </row>
    <row r="92" spans="10:10" s="145" customFormat="1" ht="30" customHeight="1" x14ac:dyDescent="0.3">
      <c r="J92" s="151"/>
    </row>
    <row r="93" spans="10:10" s="145" customFormat="1" ht="30" customHeight="1" x14ac:dyDescent="0.3">
      <c r="J93" s="151"/>
    </row>
    <row r="94" spans="10:10" s="145" customFormat="1" ht="30" customHeight="1" x14ac:dyDescent="0.3">
      <c r="J94" s="151"/>
    </row>
    <row r="95" spans="10:10" s="145" customFormat="1" ht="30" customHeight="1" x14ac:dyDescent="0.3">
      <c r="J95" s="151"/>
    </row>
    <row r="96" spans="10:10" s="145" customFormat="1" ht="30" customHeight="1" x14ac:dyDescent="0.3">
      <c r="J96" s="151"/>
    </row>
    <row r="97" spans="10:10" s="145" customFormat="1" ht="30" customHeight="1" x14ac:dyDescent="0.3">
      <c r="J97" s="151"/>
    </row>
    <row r="98" spans="10:10" s="145" customFormat="1" ht="30" customHeight="1" x14ac:dyDescent="0.3">
      <c r="J98" s="151"/>
    </row>
    <row r="99" spans="10:10" s="145" customFormat="1" ht="30" customHeight="1" x14ac:dyDescent="0.3">
      <c r="J99" s="151"/>
    </row>
    <row r="100" spans="10:10" s="145" customFormat="1" ht="30" customHeight="1" x14ac:dyDescent="0.3">
      <c r="J100" s="151"/>
    </row>
    <row r="101" spans="10:10" s="145" customFormat="1" ht="30" customHeight="1" x14ac:dyDescent="0.3">
      <c r="J101" s="151"/>
    </row>
    <row r="102" spans="10:10" s="145" customFormat="1" ht="30" customHeight="1" x14ac:dyDescent="0.3">
      <c r="J102" s="151"/>
    </row>
    <row r="103" spans="10:10" s="145" customFormat="1" ht="30" customHeight="1" x14ac:dyDescent="0.3">
      <c r="J103" s="151"/>
    </row>
    <row r="104" spans="10:10" s="145" customFormat="1" ht="30" customHeight="1" x14ac:dyDescent="0.3">
      <c r="J104" s="151"/>
    </row>
    <row r="105" spans="10:10" s="145" customFormat="1" ht="30" customHeight="1" x14ac:dyDescent="0.3">
      <c r="J105" s="151"/>
    </row>
    <row r="106" spans="10:10" s="145" customFormat="1" ht="30" customHeight="1" x14ac:dyDescent="0.3">
      <c r="J106" s="151"/>
    </row>
    <row r="107" spans="10:10" s="145" customFormat="1" ht="30" customHeight="1" x14ac:dyDescent="0.3">
      <c r="J107" s="151"/>
    </row>
    <row r="108" spans="10:10" s="145" customFormat="1" ht="30" customHeight="1" x14ac:dyDescent="0.3">
      <c r="J108" s="151"/>
    </row>
    <row r="109" spans="10:10" s="145" customFormat="1" ht="30" customHeight="1" x14ac:dyDescent="0.3">
      <c r="J109" s="151"/>
    </row>
    <row r="110" spans="10:10" s="145" customFormat="1" ht="30" customHeight="1" x14ac:dyDescent="0.3">
      <c r="J110" s="151"/>
    </row>
    <row r="111" spans="10:10" s="145" customFormat="1" ht="30" customHeight="1" x14ac:dyDescent="0.3">
      <c r="J111" s="151"/>
    </row>
    <row r="112" spans="10:10" s="145" customFormat="1" ht="30" customHeight="1" x14ac:dyDescent="0.3">
      <c r="J112" s="151"/>
    </row>
    <row r="113" spans="10:10" s="145" customFormat="1" ht="30" customHeight="1" x14ac:dyDescent="0.3">
      <c r="J113" s="151"/>
    </row>
    <row r="114" spans="10:10" s="145" customFormat="1" ht="30" customHeight="1" x14ac:dyDescent="0.3">
      <c r="J114" s="151"/>
    </row>
    <row r="115" spans="10:10" s="145" customFormat="1" ht="30" customHeight="1" x14ac:dyDescent="0.3">
      <c r="J115" s="151"/>
    </row>
    <row r="116" spans="10:10" s="145" customFormat="1" ht="30" customHeight="1" x14ac:dyDescent="0.3">
      <c r="J116" s="151"/>
    </row>
    <row r="117" spans="10:10" s="145" customFormat="1" ht="30" customHeight="1" x14ac:dyDescent="0.3">
      <c r="J117" s="151"/>
    </row>
    <row r="118" spans="10:10" s="145" customFormat="1" ht="30" customHeight="1" x14ac:dyDescent="0.3">
      <c r="J118" s="151"/>
    </row>
    <row r="119" spans="10:10" s="145" customFormat="1" ht="30" customHeight="1" x14ac:dyDescent="0.3">
      <c r="J119" s="151"/>
    </row>
    <row r="120" spans="10:10" s="145" customFormat="1" ht="18" customHeight="1" x14ac:dyDescent="0.3">
      <c r="J120" s="151"/>
    </row>
  </sheetData>
  <autoFilter ref="A4:B12" xr:uid="{00000000-0009-0000-0000-000009000000}"/>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71F4-CCD1-415E-9EB1-EA42E52C9B3A}">
  <sheetPr>
    <tabColor rgb="FFFEF4E5"/>
  </sheetPr>
  <dimension ref="A1:N133"/>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1.33203125" style="138" customWidth="1"/>
    <col min="3" max="3" width="30.6640625" style="138" customWidth="1"/>
    <col min="4" max="4" width="16" style="138" customWidth="1"/>
    <col min="5" max="7" width="12.109375" style="138" customWidth="1"/>
    <col min="8" max="8" width="20.44140625" style="138" customWidth="1"/>
    <col min="9" max="9" width="13.5546875" style="138" customWidth="1"/>
    <col min="10" max="10" width="25.6640625" style="161" customWidth="1"/>
    <col min="11" max="13" width="22.88671875" style="138" customWidth="1"/>
    <col min="14" max="14" width="28.44140625" style="138" customWidth="1"/>
    <col min="15" max="16384" width="8.5546875" style="138"/>
  </cols>
  <sheetData>
    <row r="1" spans="1:14" s="68" customFormat="1" ht="18" customHeight="1" x14ac:dyDescent="0.3">
      <c r="A1" s="382" t="s">
        <v>467</v>
      </c>
      <c r="B1" s="382" t="s">
        <v>245</v>
      </c>
      <c r="K1" s="383"/>
    </row>
    <row r="2" spans="1:14" ht="18" customHeight="1" x14ac:dyDescent="0.3">
      <c r="A2" s="136"/>
      <c r="B2" s="131" t="s">
        <v>246</v>
      </c>
      <c r="J2" s="138"/>
      <c r="K2" s="161"/>
    </row>
    <row r="3" spans="1:14" ht="18" customHeight="1" x14ac:dyDescent="0.3">
      <c r="A3" s="136"/>
    </row>
    <row r="4" spans="1:14" s="145" customFormat="1" ht="60" customHeight="1" thickBot="1" x14ac:dyDescent="0.35">
      <c r="A4" s="163"/>
      <c r="B4" s="163"/>
      <c r="C4" s="156" t="s">
        <v>156</v>
      </c>
      <c r="D4" s="143" t="s">
        <v>231</v>
      </c>
      <c r="E4" s="164" t="s">
        <v>232</v>
      </c>
      <c r="F4" s="143" t="s">
        <v>233</v>
      </c>
      <c r="G4" s="143" t="s">
        <v>234</v>
      </c>
      <c r="H4" s="228" t="s">
        <v>235</v>
      </c>
      <c r="I4" s="143" t="s">
        <v>236</v>
      </c>
      <c r="J4" s="241" t="s">
        <v>237</v>
      </c>
      <c r="K4" s="164" t="s">
        <v>238</v>
      </c>
      <c r="L4" s="143" t="s">
        <v>239</v>
      </c>
      <c r="M4" s="228" t="s">
        <v>240</v>
      </c>
      <c r="N4" s="230" t="s">
        <v>241</v>
      </c>
    </row>
    <row r="5" spans="1:14" s="145" customFormat="1" ht="30" customHeight="1" x14ac:dyDescent="0.3">
      <c r="A5" s="132">
        <v>42369</v>
      </c>
      <c r="B5" s="69" t="s">
        <v>1</v>
      </c>
      <c r="C5" s="157">
        <v>36</v>
      </c>
      <c r="D5" s="147">
        <v>461</v>
      </c>
      <c r="E5" s="165">
        <v>28.6</v>
      </c>
      <c r="F5" s="158">
        <v>57.7</v>
      </c>
      <c r="G5" s="158">
        <v>10.8</v>
      </c>
      <c r="H5" s="174">
        <v>6.9</v>
      </c>
      <c r="I5" s="158">
        <v>91.3</v>
      </c>
      <c r="J5" s="152">
        <v>27.3</v>
      </c>
      <c r="K5" s="167">
        <v>73.3</v>
      </c>
      <c r="L5" s="158">
        <v>14.5</v>
      </c>
      <c r="M5" s="174">
        <v>11.7</v>
      </c>
      <c r="N5" s="216">
        <v>92.9</v>
      </c>
    </row>
    <row r="6" spans="1:14" s="145" customFormat="1" ht="30" customHeight="1" x14ac:dyDescent="0.3">
      <c r="A6" s="132">
        <v>42369</v>
      </c>
      <c r="B6" s="69" t="s">
        <v>2</v>
      </c>
      <c r="C6" s="157">
        <v>38</v>
      </c>
      <c r="D6" s="147">
        <v>420</v>
      </c>
      <c r="E6" s="165">
        <v>26.4</v>
      </c>
      <c r="F6" s="158">
        <v>57.5</v>
      </c>
      <c r="G6" s="158">
        <v>7.9</v>
      </c>
      <c r="H6" s="174">
        <v>12.6</v>
      </c>
      <c r="I6" s="158">
        <v>90.5</v>
      </c>
      <c r="J6" s="152">
        <v>20.5</v>
      </c>
      <c r="K6" s="167">
        <v>68.8</v>
      </c>
      <c r="L6" s="158">
        <v>20.7</v>
      </c>
      <c r="M6" s="174">
        <v>9.8000000000000007</v>
      </c>
      <c r="N6" s="216">
        <v>91.6</v>
      </c>
    </row>
    <row r="7" spans="1:14" s="145" customFormat="1" ht="30" customHeight="1" x14ac:dyDescent="0.3">
      <c r="A7" s="132">
        <v>42369</v>
      </c>
      <c r="B7" s="69" t="s">
        <v>3</v>
      </c>
      <c r="C7" s="157">
        <v>69</v>
      </c>
      <c r="D7" s="147">
        <v>640</v>
      </c>
      <c r="E7" s="165">
        <v>26.4</v>
      </c>
      <c r="F7" s="158">
        <v>56.7</v>
      </c>
      <c r="G7" s="158">
        <v>5.8</v>
      </c>
      <c r="H7" s="174">
        <v>22</v>
      </c>
      <c r="I7" s="158">
        <v>80.5</v>
      </c>
      <c r="J7" s="152">
        <v>17.899999999999999</v>
      </c>
      <c r="K7" s="167">
        <v>71.599999999999994</v>
      </c>
      <c r="L7" s="158">
        <v>20.2</v>
      </c>
      <c r="M7" s="174">
        <v>8.3000000000000007</v>
      </c>
      <c r="N7" s="216">
        <v>92.4</v>
      </c>
    </row>
    <row r="8" spans="1:14" s="145" customFormat="1" ht="30" customHeight="1" x14ac:dyDescent="0.3">
      <c r="A8" s="132">
        <v>42369</v>
      </c>
      <c r="B8" s="182" t="s">
        <v>98</v>
      </c>
      <c r="C8" s="157">
        <v>85</v>
      </c>
      <c r="D8" s="147">
        <v>701</v>
      </c>
      <c r="E8" s="165">
        <v>29.2</v>
      </c>
      <c r="F8" s="158">
        <v>55.5</v>
      </c>
      <c r="G8" s="158">
        <v>5.4</v>
      </c>
      <c r="H8" s="174">
        <v>18</v>
      </c>
      <c r="I8" s="158">
        <v>83.6</v>
      </c>
      <c r="J8" s="152">
        <v>17.7</v>
      </c>
      <c r="K8" s="167">
        <v>68</v>
      </c>
      <c r="L8" s="158">
        <v>26.8</v>
      </c>
      <c r="M8" s="174">
        <v>4.0999999999999996</v>
      </c>
      <c r="N8" s="216">
        <v>89.4</v>
      </c>
    </row>
    <row r="9" spans="1:14" s="192" customFormat="1" ht="30" customHeight="1" x14ac:dyDescent="0.3">
      <c r="A9" s="133">
        <v>42369</v>
      </c>
      <c r="B9" s="184" t="s">
        <v>247</v>
      </c>
      <c r="C9" s="235">
        <v>228</v>
      </c>
      <c r="D9" s="242">
        <v>2222</v>
      </c>
      <c r="E9" s="217">
        <v>27.8</v>
      </c>
      <c r="F9" s="154">
        <v>56.7</v>
      </c>
      <c r="G9" s="154">
        <v>7.1</v>
      </c>
      <c r="H9" s="206">
        <v>15.8</v>
      </c>
      <c r="I9" s="154">
        <v>85.6</v>
      </c>
      <c r="J9" s="154">
        <v>20.5</v>
      </c>
      <c r="K9" s="187">
        <v>70.3</v>
      </c>
      <c r="L9" s="154">
        <v>21.2</v>
      </c>
      <c r="M9" s="206">
        <v>8</v>
      </c>
      <c r="N9" s="218">
        <v>91.4</v>
      </c>
    </row>
    <row r="10" spans="1:14" s="145" customFormat="1" ht="30" customHeight="1" x14ac:dyDescent="0.3">
      <c r="A10" s="132">
        <v>42735</v>
      </c>
      <c r="B10" s="69" t="s">
        <v>1</v>
      </c>
      <c r="C10" s="157">
        <v>34</v>
      </c>
      <c r="D10" s="147">
        <v>431</v>
      </c>
      <c r="E10" s="165">
        <v>32.700000000000003</v>
      </c>
      <c r="F10" s="158">
        <v>57.9</v>
      </c>
      <c r="G10" s="158">
        <v>9.6999999999999993</v>
      </c>
      <c r="H10" s="174">
        <v>5.0999999999999996</v>
      </c>
      <c r="I10" s="158">
        <v>92.6</v>
      </c>
      <c r="J10" s="152">
        <v>27.1</v>
      </c>
      <c r="K10" s="167">
        <v>72.2</v>
      </c>
      <c r="L10" s="158">
        <v>14.2</v>
      </c>
      <c r="M10" s="174">
        <v>12.8</v>
      </c>
      <c r="N10" s="216">
        <v>94.3</v>
      </c>
    </row>
    <row r="11" spans="1:14" s="145" customFormat="1" ht="30" customHeight="1" x14ac:dyDescent="0.3">
      <c r="A11" s="132">
        <v>42735</v>
      </c>
      <c r="B11" s="69" t="s">
        <v>2</v>
      </c>
      <c r="C11" s="157">
        <v>37</v>
      </c>
      <c r="D11" s="147">
        <v>419</v>
      </c>
      <c r="E11" s="165">
        <v>30.3</v>
      </c>
      <c r="F11" s="158">
        <v>57.2</v>
      </c>
      <c r="G11" s="158">
        <v>7.2</v>
      </c>
      <c r="H11" s="174">
        <v>11.9</v>
      </c>
      <c r="I11" s="158">
        <v>91.2</v>
      </c>
      <c r="J11" s="152">
        <v>20.399999999999999</v>
      </c>
      <c r="K11" s="167">
        <v>68.3</v>
      </c>
      <c r="L11" s="158">
        <v>22.7</v>
      </c>
      <c r="M11" s="174">
        <v>8.4</v>
      </c>
      <c r="N11" s="216">
        <v>91.6</v>
      </c>
    </row>
    <row r="12" spans="1:14" s="145" customFormat="1" ht="30" customHeight="1" x14ac:dyDescent="0.3">
      <c r="A12" s="132">
        <v>42735</v>
      </c>
      <c r="B12" s="69" t="s">
        <v>3</v>
      </c>
      <c r="C12" s="157">
        <v>68</v>
      </c>
      <c r="D12" s="147">
        <v>642</v>
      </c>
      <c r="E12" s="165">
        <v>29.8</v>
      </c>
      <c r="F12" s="158">
        <v>56.6</v>
      </c>
      <c r="G12" s="158">
        <v>6.2</v>
      </c>
      <c r="H12" s="174">
        <v>22</v>
      </c>
      <c r="I12" s="158">
        <v>82.1</v>
      </c>
      <c r="J12" s="152">
        <v>18.399999999999999</v>
      </c>
      <c r="K12" s="167">
        <v>71.7</v>
      </c>
      <c r="L12" s="158">
        <v>20.100000000000001</v>
      </c>
      <c r="M12" s="174">
        <v>8.1</v>
      </c>
      <c r="N12" s="216">
        <v>92.3</v>
      </c>
    </row>
    <row r="13" spans="1:14" s="145" customFormat="1" ht="30" customHeight="1" x14ac:dyDescent="0.3">
      <c r="A13" s="132">
        <v>42735</v>
      </c>
      <c r="B13" s="182" t="s">
        <v>98</v>
      </c>
      <c r="C13" s="157">
        <v>81</v>
      </c>
      <c r="D13" s="147">
        <v>668</v>
      </c>
      <c r="E13" s="165">
        <v>32.6</v>
      </c>
      <c r="F13" s="158">
        <v>55.4</v>
      </c>
      <c r="G13" s="158">
        <v>6</v>
      </c>
      <c r="H13" s="174">
        <v>18.7</v>
      </c>
      <c r="I13" s="158">
        <v>84.4</v>
      </c>
      <c r="J13" s="152">
        <v>21.5</v>
      </c>
      <c r="K13" s="167">
        <v>68.900000000000006</v>
      </c>
      <c r="L13" s="158">
        <v>24.9</v>
      </c>
      <c r="M13" s="174">
        <v>5.4</v>
      </c>
      <c r="N13" s="216">
        <v>90.3</v>
      </c>
    </row>
    <row r="14" spans="1:14" s="192" customFormat="1" ht="30" customHeight="1" x14ac:dyDescent="0.3">
      <c r="A14" s="133">
        <v>42735</v>
      </c>
      <c r="B14" s="184" t="s">
        <v>247</v>
      </c>
      <c r="C14" s="235">
        <v>220</v>
      </c>
      <c r="D14" s="242">
        <v>2160</v>
      </c>
      <c r="E14" s="217">
        <v>31.3</v>
      </c>
      <c r="F14" s="154">
        <v>56.6</v>
      </c>
      <c r="G14" s="154">
        <v>7</v>
      </c>
      <c r="H14" s="206">
        <v>15.6</v>
      </c>
      <c r="I14" s="154">
        <v>86.7</v>
      </c>
      <c r="J14" s="154">
        <v>21.6</v>
      </c>
      <c r="K14" s="187">
        <v>70.2</v>
      </c>
      <c r="L14" s="154">
        <v>20.9</v>
      </c>
      <c r="M14" s="206">
        <v>8.1999999999999993</v>
      </c>
      <c r="N14" s="218">
        <v>92</v>
      </c>
    </row>
    <row r="15" spans="1:14" s="145" customFormat="1" ht="30" customHeight="1" x14ac:dyDescent="0.3">
      <c r="A15" s="132">
        <v>43100</v>
      </c>
      <c r="B15" s="69" t="s">
        <v>1</v>
      </c>
      <c r="C15" s="157">
        <v>34</v>
      </c>
      <c r="D15" s="147">
        <v>426</v>
      </c>
      <c r="E15" s="165">
        <v>35</v>
      </c>
      <c r="F15" s="158">
        <v>57.7</v>
      </c>
      <c r="G15" s="158">
        <v>10.3</v>
      </c>
      <c r="H15" s="174">
        <v>4.9000000000000004</v>
      </c>
      <c r="I15" s="158">
        <v>92.5</v>
      </c>
      <c r="J15" s="152">
        <v>27.9</v>
      </c>
      <c r="K15" s="167">
        <v>73.2</v>
      </c>
      <c r="L15" s="158">
        <v>14.8</v>
      </c>
      <c r="M15" s="174">
        <v>11</v>
      </c>
      <c r="N15" s="216">
        <v>94.2</v>
      </c>
    </row>
    <row r="16" spans="1:14" s="145" customFormat="1" ht="30" customHeight="1" x14ac:dyDescent="0.3">
      <c r="A16" s="132">
        <v>43100</v>
      </c>
      <c r="B16" s="69" t="s">
        <v>2</v>
      </c>
      <c r="C16" s="157">
        <v>37</v>
      </c>
      <c r="D16" s="147">
        <v>429</v>
      </c>
      <c r="E16" s="165">
        <v>31.5</v>
      </c>
      <c r="F16" s="158">
        <v>56.7</v>
      </c>
      <c r="G16" s="158">
        <v>6.3</v>
      </c>
      <c r="H16" s="174">
        <v>13.5</v>
      </c>
      <c r="I16" s="158">
        <v>92.1</v>
      </c>
      <c r="J16" s="152">
        <v>23.3</v>
      </c>
      <c r="K16" s="167">
        <v>69.5</v>
      </c>
      <c r="L16" s="158">
        <v>20.3</v>
      </c>
      <c r="M16" s="174">
        <v>9.3000000000000007</v>
      </c>
      <c r="N16" s="216">
        <v>92.7</v>
      </c>
    </row>
    <row r="17" spans="1:14" s="145" customFormat="1" ht="30" customHeight="1" x14ac:dyDescent="0.3">
      <c r="A17" s="132">
        <v>43100</v>
      </c>
      <c r="B17" s="69" t="s">
        <v>3</v>
      </c>
      <c r="C17" s="157">
        <v>71</v>
      </c>
      <c r="D17" s="147">
        <v>656</v>
      </c>
      <c r="E17" s="165">
        <v>32.9</v>
      </c>
      <c r="F17" s="158">
        <v>56.5</v>
      </c>
      <c r="G17" s="158">
        <v>5.5</v>
      </c>
      <c r="H17" s="174">
        <v>22</v>
      </c>
      <c r="I17" s="158">
        <v>84</v>
      </c>
      <c r="J17" s="152">
        <v>20.9</v>
      </c>
      <c r="K17" s="167">
        <v>71.3</v>
      </c>
      <c r="L17" s="158">
        <v>19.8</v>
      </c>
      <c r="M17" s="174">
        <v>8.6999999999999993</v>
      </c>
      <c r="N17" s="216">
        <v>92.5</v>
      </c>
    </row>
    <row r="18" spans="1:14" s="145" customFormat="1" ht="30" customHeight="1" x14ac:dyDescent="0.3">
      <c r="A18" s="132">
        <v>43100</v>
      </c>
      <c r="B18" s="182" t="s">
        <v>98</v>
      </c>
      <c r="C18" s="157">
        <v>81</v>
      </c>
      <c r="D18" s="147">
        <v>716</v>
      </c>
      <c r="E18" s="165">
        <v>34.6</v>
      </c>
      <c r="F18" s="158">
        <v>55.6</v>
      </c>
      <c r="G18" s="158">
        <v>6.6</v>
      </c>
      <c r="H18" s="174">
        <v>18.399999999999999</v>
      </c>
      <c r="I18" s="158">
        <v>86.3</v>
      </c>
      <c r="J18" s="152">
        <v>21.8</v>
      </c>
      <c r="K18" s="167">
        <v>67.7</v>
      </c>
      <c r="L18" s="158">
        <v>23.7</v>
      </c>
      <c r="M18" s="174">
        <v>7.3</v>
      </c>
      <c r="N18" s="216">
        <v>91</v>
      </c>
    </row>
    <row r="19" spans="1:14" s="192" customFormat="1" ht="30" customHeight="1" x14ac:dyDescent="0.3">
      <c r="A19" s="133">
        <v>43100</v>
      </c>
      <c r="B19" s="184" t="s">
        <v>247</v>
      </c>
      <c r="C19" s="235">
        <v>225</v>
      </c>
      <c r="D19" s="242">
        <v>2227</v>
      </c>
      <c r="E19" s="217">
        <v>33.6</v>
      </c>
      <c r="F19" s="154">
        <v>56.5</v>
      </c>
      <c r="G19" s="154">
        <v>6.9</v>
      </c>
      <c r="H19" s="206">
        <v>15.9</v>
      </c>
      <c r="I19" s="154">
        <v>87.9</v>
      </c>
      <c r="J19" s="154">
        <v>23.1</v>
      </c>
      <c r="K19" s="187">
        <v>70.2</v>
      </c>
      <c r="L19" s="154">
        <v>20.2</v>
      </c>
      <c r="M19" s="206">
        <v>8.8000000000000007</v>
      </c>
      <c r="N19" s="218">
        <v>92.4</v>
      </c>
    </row>
    <row r="20" spans="1:14" s="145" customFormat="1" ht="30" customHeight="1" x14ac:dyDescent="0.3">
      <c r="A20" s="132">
        <v>43465</v>
      </c>
      <c r="B20" s="69" t="s">
        <v>1</v>
      </c>
      <c r="C20" s="157">
        <v>34</v>
      </c>
      <c r="D20" s="147">
        <v>418</v>
      </c>
      <c r="E20" s="165">
        <v>37.1</v>
      </c>
      <c r="F20" s="158">
        <v>58.1</v>
      </c>
      <c r="G20" s="158">
        <v>9.6</v>
      </c>
      <c r="H20" s="174">
        <v>5.5</v>
      </c>
      <c r="I20" s="158">
        <v>93.8</v>
      </c>
      <c r="J20" s="152">
        <v>27.3</v>
      </c>
      <c r="K20" s="167">
        <v>73.900000000000006</v>
      </c>
      <c r="L20" s="158">
        <v>13.9</v>
      </c>
      <c r="M20" s="174">
        <v>11</v>
      </c>
      <c r="N20" s="216">
        <v>95.6</v>
      </c>
    </row>
    <row r="21" spans="1:14" s="145" customFormat="1" ht="30" customHeight="1" x14ac:dyDescent="0.3">
      <c r="A21" s="132">
        <v>43465</v>
      </c>
      <c r="B21" s="69" t="s">
        <v>2</v>
      </c>
      <c r="C21" s="157">
        <v>36</v>
      </c>
      <c r="D21" s="147">
        <v>427</v>
      </c>
      <c r="E21" s="165">
        <v>35.6</v>
      </c>
      <c r="F21" s="158">
        <v>56.8</v>
      </c>
      <c r="G21" s="158">
        <v>4.9000000000000004</v>
      </c>
      <c r="H21" s="174">
        <v>11</v>
      </c>
      <c r="I21" s="158">
        <v>92</v>
      </c>
      <c r="J21" s="152">
        <v>26.2</v>
      </c>
      <c r="K21" s="167">
        <v>66.3</v>
      </c>
      <c r="L21" s="158">
        <v>20.6</v>
      </c>
      <c r="M21" s="174">
        <v>12.2</v>
      </c>
      <c r="N21" s="216">
        <v>92</v>
      </c>
    </row>
    <row r="22" spans="1:14" s="145" customFormat="1" ht="30" customHeight="1" x14ac:dyDescent="0.3">
      <c r="A22" s="132">
        <v>43465</v>
      </c>
      <c r="B22" s="69" t="s">
        <v>3</v>
      </c>
      <c r="C22" s="157">
        <v>69</v>
      </c>
      <c r="D22" s="147">
        <v>637</v>
      </c>
      <c r="E22" s="165">
        <v>35.799999999999997</v>
      </c>
      <c r="F22" s="158">
        <v>56.5</v>
      </c>
      <c r="G22" s="158">
        <v>5.3</v>
      </c>
      <c r="H22" s="174">
        <v>22.6</v>
      </c>
      <c r="I22" s="158">
        <v>85.9</v>
      </c>
      <c r="J22" s="152">
        <v>22.1</v>
      </c>
      <c r="K22" s="167">
        <v>68.599999999999994</v>
      </c>
      <c r="L22" s="158">
        <v>22</v>
      </c>
      <c r="M22" s="174">
        <v>9.3000000000000007</v>
      </c>
      <c r="N22" s="216">
        <v>93.7</v>
      </c>
    </row>
    <row r="23" spans="1:14" s="145" customFormat="1" ht="30" customHeight="1" x14ac:dyDescent="0.3">
      <c r="A23" s="132">
        <v>43465</v>
      </c>
      <c r="B23" s="182" t="s">
        <v>98</v>
      </c>
      <c r="C23" s="157">
        <v>83</v>
      </c>
      <c r="D23" s="147">
        <v>702</v>
      </c>
      <c r="E23" s="165">
        <v>35.6</v>
      </c>
      <c r="F23" s="158">
        <v>55.5</v>
      </c>
      <c r="G23" s="158">
        <v>7.8</v>
      </c>
      <c r="H23" s="174">
        <v>20.100000000000001</v>
      </c>
      <c r="I23" s="158">
        <v>85.5</v>
      </c>
      <c r="J23" s="152">
        <v>23.5</v>
      </c>
      <c r="K23" s="167">
        <v>66.7</v>
      </c>
      <c r="L23" s="158">
        <v>25.5</v>
      </c>
      <c r="M23" s="174">
        <v>6.8</v>
      </c>
      <c r="N23" s="216">
        <v>90.2</v>
      </c>
    </row>
    <row r="24" spans="1:14" s="192" customFormat="1" ht="30" customHeight="1" x14ac:dyDescent="0.3">
      <c r="A24" s="133">
        <v>43465</v>
      </c>
      <c r="B24" s="184" t="s">
        <v>247</v>
      </c>
      <c r="C24" s="235">
        <v>222</v>
      </c>
      <c r="D24" s="242">
        <v>2184</v>
      </c>
      <c r="E24" s="217">
        <v>35.9</v>
      </c>
      <c r="F24" s="154">
        <v>56.6</v>
      </c>
      <c r="G24" s="154">
        <v>6.9</v>
      </c>
      <c r="H24" s="206">
        <v>16.3</v>
      </c>
      <c r="I24" s="154">
        <v>88.5</v>
      </c>
      <c r="J24" s="154">
        <v>24.4</v>
      </c>
      <c r="K24" s="187">
        <v>68.5</v>
      </c>
      <c r="L24" s="154">
        <v>21.3</v>
      </c>
      <c r="M24" s="206">
        <v>9.4</v>
      </c>
      <c r="N24" s="218">
        <v>92.7</v>
      </c>
    </row>
    <row r="25" spans="1:14" s="145" customFormat="1" ht="30" customHeight="1" x14ac:dyDescent="0.3">
      <c r="A25" s="132">
        <v>43830</v>
      </c>
      <c r="B25" s="69" t="s">
        <v>1</v>
      </c>
      <c r="C25" s="157">
        <v>34</v>
      </c>
      <c r="D25" s="145">
        <v>416</v>
      </c>
      <c r="E25" s="167">
        <v>36.5</v>
      </c>
      <c r="F25" s="160">
        <v>57.4</v>
      </c>
      <c r="G25" s="160">
        <v>10.3</v>
      </c>
      <c r="H25" s="176">
        <v>4.5999999999999996</v>
      </c>
      <c r="I25" s="160">
        <v>95.2</v>
      </c>
      <c r="J25" s="169">
        <v>29.8</v>
      </c>
      <c r="K25" s="167">
        <v>70.900000000000006</v>
      </c>
      <c r="L25" s="160">
        <v>15.6</v>
      </c>
      <c r="M25" s="176">
        <v>12.7</v>
      </c>
      <c r="N25" s="226">
        <v>95.5</v>
      </c>
    </row>
    <row r="26" spans="1:14" s="145" customFormat="1" ht="30" customHeight="1" x14ac:dyDescent="0.3">
      <c r="A26" s="132">
        <v>43830</v>
      </c>
      <c r="B26" s="69" t="s">
        <v>2</v>
      </c>
      <c r="C26" s="157">
        <v>36</v>
      </c>
      <c r="D26" s="147">
        <v>424</v>
      </c>
      <c r="E26" s="165">
        <v>38</v>
      </c>
      <c r="F26" s="158">
        <v>57.3</v>
      </c>
      <c r="G26" s="158">
        <v>3.5</v>
      </c>
      <c r="H26" s="174">
        <v>11.1</v>
      </c>
      <c r="I26" s="158">
        <v>92.9</v>
      </c>
      <c r="J26" s="152">
        <v>27.4</v>
      </c>
      <c r="K26" s="165">
        <v>63.7</v>
      </c>
      <c r="L26" s="158">
        <v>22.6</v>
      </c>
      <c r="M26" s="174">
        <v>12.3</v>
      </c>
      <c r="N26" s="216">
        <v>93.4</v>
      </c>
    </row>
    <row r="27" spans="1:14" s="145" customFormat="1" ht="30" customHeight="1" x14ac:dyDescent="0.3">
      <c r="A27" s="132">
        <v>43830</v>
      </c>
      <c r="B27" s="69" t="s">
        <v>3</v>
      </c>
      <c r="C27" s="157">
        <v>71</v>
      </c>
      <c r="D27" s="147">
        <v>666</v>
      </c>
      <c r="E27" s="165">
        <v>36.5</v>
      </c>
      <c r="F27" s="158">
        <v>56.3</v>
      </c>
      <c r="G27" s="158">
        <v>5.0999999999999996</v>
      </c>
      <c r="H27" s="174">
        <v>22.7</v>
      </c>
      <c r="I27" s="158">
        <v>86</v>
      </c>
      <c r="J27" s="152">
        <v>22.3</v>
      </c>
      <c r="K27" s="165">
        <v>66.400000000000006</v>
      </c>
      <c r="L27" s="158">
        <v>24.5</v>
      </c>
      <c r="M27" s="174">
        <v>9</v>
      </c>
      <c r="N27" s="216">
        <v>92.9</v>
      </c>
    </row>
    <row r="28" spans="1:14" s="145" customFormat="1" ht="30" customHeight="1" x14ac:dyDescent="0.3">
      <c r="A28" s="132">
        <v>43830</v>
      </c>
      <c r="B28" s="182" t="s">
        <v>98</v>
      </c>
      <c r="C28" s="157">
        <v>78</v>
      </c>
      <c r="D28" s="147">
        <v>662</v>
      </c>
      <c r="E28" s="165">
        <v>36</v>
      </c>
      <c r="F28" s="158">
        <v>56.1</v>
      </c>
      <c r="G28" s="158">
        <v>6</v>
      </c>
      <c r="H28" s="174">
        <v>20.8</v>
      </c>
      <c r="I28" s="158">
        <v>86.7</v>
      </c>
      <c r="J28" s="152">
        <v>23.3</v>
      </c>
      <c r="K28" s="165">
        <v>65.099999999999994</v>
      </c>
      <c r="L28" s="158">
        <v>27.8</v>
      </c>
      <c r="M28" s="174">
        <v>5.9</v>
      </c>
      <c r="N28" s="216">
        <v>90</v>
      </c>
    </row>
    <row r="29" spans="1:14" s="192" customFormat="1" ht="30" customHeight="1" x14ac:dyDescent="0.3">
      <c r="A29" s="133">
        <v>43830</v>
      </c>
      <c r="B29" s="184" t="s">
        <v>247</v>
      </c>
      <c r="C29" s="235">
        <v>219</v>
      </c>
      <c r="D29" s="242">
        <v>2168</v>
      </c>
      <c r="E29" s="217">
        <v>36.6</v>
      </c>
      <c r="F29" s="154">
        <v>56.6</v>
      </c>
      <c r="G29" s="154">
        <v>6.1</v>
      </c>
      <c r="H29" s="206">
        <v>16.399999999999999</v>
      </c>
      <c r="I29" s="154">
        <v>89.3</v>
      </c>
      <c r="J29" s="154">
        <v>25.2</v>
      </c>
      <c r="K29" s="217">
        <v>66.3</v>
      </c>
      <c r="L29" s="154">
        <v>23.4</v>
      </c>
      <c r="M29" s="206">
        <v>9.4</v>
      </c>
      <c r="N29" s="218">
        <v>92.7</v>
      </c>
    </row>
    <row r="30" spans="1:14" s="145" customFormat="1" ht="30" customHeight="1" x14ac:dyDescent="0.3">
      <c r="A30" s="132">
        <v>44196</v>
      </c>
      <c r="B30" s="69" t="s">
        <v>1</v>
      </c>
      <c r="C30" s="157">
        <v>33</v>
      </c>
      <c r="D30" s="145">
        <v>414</v>
      </c>
      <c r="E30" s="167">
        <v>38.6</v>
      </c>
      <c r="F30" s="160">
        <v>57.6</v>
      </c>
      <c r="G30" s="160">
        <v>9.9</v>
      </c>
      <c r="H30" s="176">
        <v>3.9</v>
      </c>
      <c r="I30" s="160">
        <v>96.4</v>
      </c>
      <c r="J30" s="169">
        <v>30.8</v>
      </c>
      <c r="K30" s="167">
        <v>69.8</v>
      </c>
      <c r="L30" s="160">
        <v>16.2</v>
      </c>
      <c r="M30" s="176">
        <v>13.5</v>
      </c>
      <c r="N30" s="226">
        <v>97.6</v>
      </c>
    </row>
    <row r="31" spans="1:14" s="145" customFormat="1" ht="30" customHeight="1" x14ac:dyDescent="0.3">
      <c r="A31" s="132">
        <v>44196</v>
      </c>
      <c r="B31" s="69" t="s">
        <v>2</v>
      </c>
      <c r="C31" s="157">
        <v>37</v>
      </c>
      <c r="D31" s="145">
        <v>439</v>
      </c>
      <c r="E31" s="167">
        <v>40.299999999999997</v>
      </c>
      <c r="F31" s="160">
        <v>57.8</v>
      </c>
      <c r="G31" s="160">
        <v>3.6</v>
      </c>
      <c r="H31" s="176">
        <v>13.2</v>
      </c>
      <c r="I31" s="160">
        <v>92.3</v>
      </c>
      <c r="J31" s="169">
        <v>27.2</v>
      </c>
      <c r="K31" s="167">
        <v>63.1</v>
      </c>
      <c r="L31" s="160">
        <v>23.5</v>
      </c>
      <c r="M31" s="176">
        <v>11.8</v>
      </c>
      <c r="N31" s="226">
        <v>95.7</v>
      </c>
    </row>
    <row r="32" spans="1:14" s="145" customFormat="1" ht="30" customHeight="1" x14ac:dyDescent="0.3">
      <c r="A32" s="132">
        <v>44196</v>
      </c>
      <c r="B32" s="69" t="s">
        <v>3</v>
      </c>
      <c r="C32" s="157">
        <v>69</v>
      </c>
      <c r="D32" s="145">
        <v>626</v>
      </c>
      <c r="E32" s="167">
        <v>38.5</v>
      </c>
      <c r="F32" s="160">
        <v>56.4</v>
      </c>
      <c r="G32" s="160">
        <v>4</v>
      </c>
      <c r="H32" s="176">
        <v>22.5</v>
      </c>
      <c r="I32" s="160">
        <v>85.8</v>
      </c>
      <c r="J32" s="169">
        <v>25.1</v>
      </c>
      <c r="K32" s="167">
        <v>66.8</v>
      </c>
      <c r="L32" s="160">
        <v>24</v>
      </c>
      <c r="M32" s="176">
        <v>8.9</v>
      </c>
      <c r="N32" s="226">
        <v>95.7</v>
      </c>
    </row>
    <row r="33" spans="1:14" s="145" customFormat="1" ht="30" customHeight="1" x14ac:dyDescent="0.3">
      <c r="A33" s="132">
        <v>44196</v>
      </c>
      <c r="B33" s="182" t="s">
        <v>98</v>
      </c>
      <c r="C33" s="157">
        <v>79</v>
      </c>
      <c r="D33" s="145">
        <v>659</v>
      </c>
      <c r="E33" s="167">
        <v>38.5</v>
      </c>
      <c r="F33" s="160">
        <v>56.5</v>
      </c>
      <c r="G33" s="160">
        <v>5.3</v>
      </c>
      <c r="H33" s="176">
        <v>19</v>
      </c>
      <c r="I33" s="160">
        <v>86.2</v>
      </c>
      <c r="J33" s="169">
        <v>24.6</v>
      </c>
      <c r="K33" s="167">
        <v>64.599999999999994</v>
      </c>
      <c r="L33" s="160">
        <v>28.8</v>
      </c>
      <c r="M33" s="176">
        <v>5.6</v>
      </c>
      <c r="N33" s="226">
        <v>93.7</v>
      </c>
    </row>
    <row r="34" spans="1:14" s="192" customFormat="1" ht="30" customHeight="1" x14ac:dyDescent="0.3">
      <c r="A34" s="133">
        <v>44196</v>
      </c>
      <c r="B34" s="184" t="s">
        <v>247</v>
      </c>
      <c r="C34" s="235">
        <v>218</v>
      </c>
      <c r="D34" s="243">
        <v>2138</v>
      </c>
      <c r="E34" s="187">
        <v>38.9</v>
      </c>
      <c r="F34" s="186">
        <v>56.9</v>
      </c>
      <c r="G34" s="186">
        <v>5.5</v>
      </c>
      <c r="H34" s="188">
        <v>15.9</v>
      </c>
      <c r="I34" s="186">
        <v>89.3</v>
      </c>
      <c r="J34" s="186">
        <v>26.6</v>
      </c>
      <c r="K34" s="187">
        <v>65.900000000000006</v>
      </c>
      <c r="L34" s="186">
        <v>23.9</v>
      </c>
      <c r="M34" s="188">
        <v>9.4</v>
      </c>
      <c r="N34" s="227">
        <v>95.5</v>
      </c>
    </row>
    <row r="35" spans="1:14" s="145" customFormat="1" ht="30" customHeight="1" x14ac:dyDescent="0.3">
      <c r="J35" s="151"/>
    </row>
    <row r="36" spans="1:14" s="145" customFormat="1" ht="30" customHeight="1" x14ac:dyDescent="0.3">
      <c r="J36" s="151"/>
    </row>
    <row r="37" spans="1:14" s="145" customFormat="1" ht="30" customHeight="1" x14ac:dyDescent="0.3">
      <c r="J37" s="151"/>
    </row>
    <row r="38" spans="1:14" s="145" customFormat="1" ht="30" customHeight="1" x14ac:dyDescent="0.3">
      <c r="J38" s="151"/>
    </row>
    <row r="39" spans="1:14" s="145" customFormat="1" ht="30" customHeight="1" x14ac:dyDescent="0.3">
      <c r="J39" s="151"/>
    </row>
    <row r="40" spans="1:14" s="145" customFormat="1" ht="30" customHeight="1" x14ac:dyDescent="0.3">
      <c r="J40" s="151"/>
    </row>
    <row r="41" spans="1:14" s="145" customFormat="1" ht="30" customHeight="1" x14ac:dyDescent="0.3">
      <c r="J41" s="151"/>
    </row>
    <row r="42" spans="1:14" s="145" customFormat="1" ht="30" customHeight="1" x14ac:dyDescent="0.3">
      <c r="J42" s="151"/>
    </row>
    <row r="43" spans="1:14" s="145" customFormat="1" ht="30" customHeight="1" x14ac:dyDescent="0.3">
      <c r="J43" s="151"/>
    </row>
    <row r="44" spans="1:14" s="145" customFormat="1" ht="30" customHeight="1" x14ac:dyDescent="0.3">
      <c r="J44" s="151"/>
    </row>
    <row r="45" spans="1:14" s="145" customFormat="1" ht="30" customHeight="1" x14ac:dyDescent="0.3">
      <c r="J45" s="151"/>
    </row>
    <row r="46" spans="1:14" s="145" customFormat="1" ht="30" customHeight="1" x14ac:dyDescent="0.3">
      <c r="J46" s="151"/>
    </row>
    <row r="47" spans="1:14" s="145" customFormat="1" ht="30" customHeight="1" x14ac:dyDescent="0.3">
      <c r="J47" s="151"/>
    </row>
    <row r="48" spans="1:14" s="145" customFormat="1" ht="30" customHeight="1" x14ac:dyDescent="0.3">
      <c r="J48" s="151"/>
    </row>
    <row r="49" spans="10:10" s="145" customFormat="1" ht="30" customHeight="1" x14ac:dyDescent="0.3">
      <c r="J49" s="151"/>
    </row>
    <row r="50" spans="10:10" s="145" customFormat="1" ht="30" customHeight="1" x14ac:dyDescent="0.3">
      <c r="J50" s="151"/>
    </row>
    <row r="51" spans="10:10" s="145" customFormat="1" ht="30" customHeight="1" x14ac:dyDescent="0.3">
      <c r="J51" s="151"/>
    </row>
    <row r="52" spans="10:10" s="145" customFormat="1" ht="30" customHeight="1" x14ac:dyDescent="0.3">
      <c r="J52" s="151"/>
    </row>
    <row r="53" spans="10:10" s="145" customFormat="1" ht="30" customHeight="1" x14ac:dyDescent="0.3">
      <c r="J53" s="151"/>
    </row>
    <row r="54" spans="10:10" s="145" customFormat="1" ht="30" customHeight="1" x14ac:dyDescent="0.3">
      <c r="J54" s="151"/>
    </row>
    <row r="55" spans="10:10" s="145" customFormat="1" ht="30" customHeight="1" x14ac:dyDescent="0.3">
      <c r="J55" s="151"/>
    </row>
    <row r="56" spans="10:10" s="145" customFormat="1" ht="30" customHeight="1" x14ac:dyDescent="0.3">
      <c r="J56" s="151"/>
    </row>
    <row r="57" spans="10:10" s="145" customFormat="1" ht="30" customHeight="1" x14ac:dyDescent="0.3">
      <c r="J57" s="151"/>
    </row>
    <row r="58" spans="10:10" s="145" customFormat="1" ht="30" customHeight="1" x14ac:dyDescent="0.3">
      <c r="J58" s="151"/>
    </row>
    <row r="59" spans="10:10" s="145" customFormat="1" ht="30" customHeight="1" x14ac:dyDescent="0.3">
      <c r="J59" s="151"/>
    </row>
    <row r="60" spans="10:10" s="145" customFormat="1" ht="30" customHeight="1" x14ac:dyDescent="0.3">
      <c r="J60" s="151"/>
    </row>
    <row r="61" spans="10:10" s="145" customFormat="1" ht="30" customHeight="1" x14ac:dyDescent="0.3">
      <c r="J61" s="151"/>
    </row>
    <row r="62" spans="10:10" s="145" customFormat="1" ht="30" customHeight="1" x14ac:dyDescent="0.3">
      <c r="J62" s="151"/>
    </row>
    <row r="63" spans="10:10" s="145" customFormat="1" ht="30" customHeight="1" x14ac:dyDescent="0.3">
      <c r="J63" s="151"/>
    </row>
    <row r="64" spans="10:10" s="145" customFormat="1" ht="30" customHeight="1" x14ac:dyDescent="0.3">
      <c r="J64" s="151"/>
    </row>
    <row r="65" spans="10:10" s="145" customFormat="1" ht="30" customHeight="1" x14ac:dyDescent="0.3">
      <c r="J65" s="151"/>
    </row>
    <row r="66" spans="10:10" s="145" customFormat="1" ht="30" customHeight="1" x14ac:dyDescent="0.3">
      <c r="J66" s="151"/>
    </row>
    <row r="67" spans="10:10" s="145" customFormat="1" ht="30" customHeight="1" x14ac:dyDescent="0.3">
      <c r="J67" s="151"/>
    </row>
    <row r="68" spans="10:10" s="145" customFormat="1" ht="30" customHeight="1" x14ac:dyDescent="0.3">
      <c r="J68" s="151"/>
    </row>
    <row r="69" spans="10:10" s="145" customFormat="1" ht="30" customHeight="1" x14ac:dyDescent="0.3">
      <c r="J69" s="151"/>
    </row>
    <row r="70" spans="10:10" s="145" customFormat="1" ht="30" customHeight="1" x14ac:dyDescent="0.3">
      <c r="J70" s="151"/>
    </row>
    <row r="71" spans="10:10" s="145" customFormat="1" ht="30" customHeight="1" x14ac:dyDescent="0.3">
      <c r="J71" s="151"/>
    </row>
    <row r="72" spans="10:10" s="145" customFormat="1" ht="30" customHeight="1" x14ac:dyDescent="0.3">
      <c r="J72" s="151"/>
    </row>
    <row r="73" spans="10:10" s="145" customFormat="1" ht="30" customHeight="1" x14ac:dyDescent="0.3">
      <c r="J73" s="151"/>
    </row>
    <row r="74" spans="10:10" s="145" customFormat="1" ht="30" customHeight="1" x14ac:dyDescent="0.3">
      <c r="J74" s="151"/>
    </row>
    <row r="75" spans="10:10" s="145" customFormat="1" ht="30" customHeight="1" x14ac:dyDescent="0.3">
      <c r="J75" s="151"/>
    </row>
    <row r="76" spans="10:10" s="145" customFormat="1" ht="30" customHeight="1" x14ac:dyDescent="0.3">
      <c r="J76" s="151"/>
    </row>
    <row r="77" spans="10:10" s="145" customFormat="1" ht="30" customHeight="1" x14ac:dyDescent="0.3">
      <c r="J77" s="151"/>
    </row>
    <row r="78" spans="10:10" s="145" customFormat="1" ht="30" customHeight="1" x14ac:dyDescent="0.3">
      <c r="J78" s="151"/>
    </row>
    <row r="79" spans="10:10" s="145" customFormat="1" ht="30" customHeight="1" x14ac:dyDescent="0.3">
      <c r="J79" s="151"/>
    </row>
    <row r="80" spans="10:10" s="145" customFormat="1" ht="30" customHeight="1" x14ac:dyDescent="0.3">
      <c r="J80" s="151"/>
    </row>
    <row r="81" spans="10:10" s="145" customFormat="1" ht="30" customHeight="1" x14ac:dyDescent="0.3">
      <c r="J81" s="151"/>
    </row>
    <row r="82" spans="10:10" s="145" customFormat="1" ht="30" customHeight="1" x14ac:dyDescent="0.3">
      <c r="J82" s="151"/>
    </row>
    <row r="83" spans="10:10" s="145" customFormat="1" ht="30" customHeight="1" x14ac:dyDescent="0.3">
      <c r="J83" s="151"/>
    </row>
    <row r="84" spans="10:10" s="145" customFormat="1" ht="30" customHeight="1" x14ac:dyDescent="0.3">
      <c r="J84" s="151"/>
    </row>
    <row r="85" spans="10:10" s="145" customFormat="1" ht="30" customHeight="1" x14ac:dyDescent="0.3">
      <c r="J85" s="151"/>
    </row>
    <row r="86" spans="10:10" s="145" customFormat="1" ht="30" customHeight="1" x14ac:dyDescent="0.3">
      <c r="J86" s="151"/>
    </row>
    <row r="87" spans="10:10" s="145" customFormat="1" ht="30" customHeight="1" x14ac:dyDescent="0.3">
      <c r="J87" s="151"/>
    </row>
    <row r="88" spans="10:10" s="145" customFormat="1" ht="30" customHeight="1" x14ac:dyDescent="0.3">
      <c r="J88" s="151"/>
    </row>
    <row r="89" spans="10:10" s="145" customFormat="1" ht="30" customHeight="1" x14ac:dyDescent="0.3">
      <c r="J89" s="151"/>
    </row>
    <row r="90" spans="10:10" s="145" customFormat="1" ht="30" customHeight="1" x14ac:dyDescent="0.3">
      <c r="J90" s="151"/>
    </row>
    <row r="91" spans="10:10" s="145" customFormat="1" ht="30" customHeight="1" x14ac:dyDescent="0.3">
      <c r="J91" s="151"/>
    </row>
    <row r="92" spans="10:10" s="145" customFormat="1" ht="30" customHeight="1" x14ac:dyDescent="0.3">
      <c r="J92" s="151"/>
    </row>
    <row r="93" spans="10:10" s="145" customFormat="1" ht="30" customHeight="1" x14ac:dyDescent="0.3">
      <c r="J93" s="151"/>
    </row>
    <row r="94" spans="10:10" s="145" customFormat="1" ht="30" customHeight="1" x14ac:dyDescent="0.3">
      <c r="J94" s="151"/>
    </row>
    <row r="95" spans="10:10" s="145" customFormat="1" ht="30" customHeight="1" x14ac:dyDescent="0.3">
      <c r="J95" s="151"/>
    </row>
    <row r="96" spans="10:10" s="145" customFormat="1" ht="30" customHeight="1" x14ac:dyDescent="0.3">
      <c r="J96" s="151"/>
    </row>
    <row r="97" spans="10:10" s="145" customFormat="1" ht="30" customHeight="1" x14ac:dyDescent="0.3">
      <c r="J97" s="151"/>
    </row>
    <row r="98" spans="10:10" s="145" customFormat="1" ht="30" customHeight="1" x14ac:dyDescent="0.3">
      <c r="J98" s="151"/>
    </row>
    <row r="99" spans="10:10" s="145" customFormat="1" ht="30" customHeight="1" x14ac:dyDescent="0.3">
      <c r="J99" s="151"/>
    </row>
    <row r="100" spans="10:10" s="145" customFormat="1" ht="30" customHeight="1" x14ac:dyDescent="0.3">
      <c r="J100" s="151"/>
    </row>
    <row r="101" spans="10:10" s="145" customFormat="1" ht="30" customHeight="1" x14ac:dyDescent="0.3">
      <c r="J101" s="151"/>
    </row>
    <row r="102" spans="10:10" s="145" customFormat="1" ht="30" customHeight="1" x14ac:dyDescent="0.3">
      <c r="J102" s="151"/>
    </row>
    <row r="103" spans="10:10" s="145" customFormat="1" ht="30" customHeight="1" x14ac:dyDescent="0.3">
      <c r="J103" s="151"/>
    </row>
    <row r="104" spans="10:10" s="145" customFormat="1" ht="30" customHeight="1" x14ac:dyDescent="0.3">
      <c r="J104" s="151"/>
    </row>
    <row r="105" spans="10:10" s="145" customFormat="1" ht="30" customHeight="1" x14ac:dyDescent="0.3">
      <c r="J105" s="151"/>
    </row>
    <row r="106" spans="10:10" s="145" customFormat="1" ht="30" customHeight="1" x14ac:dyDescent="0.3">
      <c r="J106" s="151"/>
    </row>
    <row r="107" spans="10:10" s="145" customFormat="1" ht="30" customHeight="1" x14ac:dyDescent="0.3">
      <c r="J107" s="151"/>
    </row>
    <row r="108" spans="10:10" s="145" customFormat="1" ht="30" customHeight="1" x14ac:dyDescent="0.3">
      <c r="J108" s="151"/>
    </row>
    <row r="109" spans="10:10" s="145" customFormat="1" ht="30" customHeight="1" x14ac:dyDescent="0.3">
      <c r="J109" s="151"/>
    </row>
    <row r="110" spans="10:10" s="145" customFormat="1" ht="30" customHeight="1" x14ac:dyDescent="0.3">
      <c r="J110" s="151"/>
    </row>
    <row r="111" spans="10:10" s="145" customFormat="1" ht="30" customHeight="1" x14ac:dyDescent="0.3">
      <c r="J111" s="151"/>
    </row>
    <row r="112" spans="10:10" s="145" customFormat="1" ht="30" customHeight="1" x14ac:dyDescent="0.3">
      <c r="J112" s="151"/>
    </row>
    <row r="113" spans="10:10" s="145" customFormat="1" ht="30" customHeight="1" x14ac:dyDescent="0.3">
      <c r="J113" s="151"/>
    </row>
    <row r="114" spans="10:10" s="145" customFormat="1" ht="30" customHeight="1" x14ac:dyDescent="0.3">
      <c r="J114" s="151"/>
    </row>
    <row r="115" spans="10:10" s="145" customFormat="1" ht="30" customHeight="1" x14ac:dyDescent="0.3">
      <c r="J115" s="151"/>
    </row>
    <row r="116" spans="10:10" s="145" customFormat="1" ht="30" customHeight="1" x14ac:dyDescent="0.3">
      <c r="J116" s="151"/>
    </row>
    <row r="117" spans="10:10" s="145" customFormat="1" ht="30" customHeight="1" x14ac:dyDescent="0.3">
      <c r="J117" s="151"/>
    </row>
    <row r="118" spans="10:10" s="145" customFormat="1" ht="30" customHeight="1" x14ac:dyDescent="0.3">
      <c r="J118" s="151"/>
    </row>
    <row r="119" spans="10:10" s="145" customFormat="1" ht="30" customHeight="1" x14ac:dyDescent="0.3">
      <c r="J119" s="151"/>
    </row>
    <row r="120" spans="10:10" s="145" customFormat="1" ht="30" customHeight="1" x14ac:dyDescent="0.3">
      <c r="J120" s="151"/>
    </row>
    <row r="121" spans="10:10" s="145" customFormat="1" ht="30" customHeight="1" x14ac:dyDescent="0.3">
      <c r="J121" s="151"/>
    </row>
    <row r="122" spans="10:10" s="145" customFormat="1" ht="30" customHeight="1" x14ac:dyDescent="0.3">
      <c r="J122" s="151"/>
    </row>
    <row r="123" spans="10:10" s="145" customFormat="1" ht="30" customHeight="1" x14ac:dyDescent="0.3">
      <c r="J123" s="151"/>
    </row>
    <row r="124" spans="10:10" s="145" customFormat="1" ht="30" customHeight="1" x14ac:dyDescent="0.3">
      <c r="J124" s="151"/>
    </row>
    <row r="125" spans="10:10" s="145" customFormat="1" ht="30" customHeight="1" x14ac:dyDescent="0.3">
      <c r="J125" s="151"/>
    </row>
    <row r="126" spans="10:10" s="145" customFormat="1" ht="30" customHeight="1" x14ac:dyDescent="0.3">
      <c r="J126" s="151"/>
    </row>
    <row r="127" spans="10:10" s="145" customFormat="1" ht="30" customHeight="1" x14ac:dyDescent="0.3">
      <c r="J127" s="151"/>
    </row>
    <row r="128" spans="10:10" s="145" customFormat="1" ht="18" customHeight="1" x14ac:dyDescent="0.3">
      <c r="J128" s="151"/>
    </row>
    <row r="129" spans="10:10" s="145" customFormat="1" ht="18" customHeight="1" x14ac:dyDescent="0.3">
      <c r="J129" s="151"/>
    </row>
    <row r="130" spans="10:10" s="145" customFormat="1" ht="18" customHeight="1" x14ac:dyDescent="0.3">
      <c r="J130" s="151"/>
    </row>
    <row r="131" spans="10:10" s="145" customFormat="1" ht="18" customHeight="1" x14ac:dyDescent="0.3">
      <c r="J131" s="151"/>
    </row>
    <row r="132" spans="10:10" s="145" customFormat="1" ht="18" customHeight="1" x14ac:dyDescent="0.3">
      <c r="J132" s="151"/>
    </row>
    <row r="133" spans="10:10" s="145" customFormat="1" ht="18" customHeight="1" x14ac:dyDescent="0.3">
      <c r="J133" s="151"/>
    </row>
  </sheetData>
  <autoFilter ref="A4:B34" xr:uid="{00000000-0009-0000-0000-00000A000000}"/>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4311-A2C3-4CD7-9FFD-255B961D6899}">
  <sheetPr>
    <tabColor rgb="FFFEF4E5"/>
  </sheetPr>
  <dimension ref="A1:N113"/>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0.109375" style="138" customWidth="1"/>
    <col min="3" max="3" width="30.6640625" style="138" customWidth="1"/>
    <col min="4" max="4" width="16" style="138" customWidth="1"/>
    <col min="5" max="7" width="12.109375" style="138" customWidth="1"/>
    <col min="8" max="8" width="20.44140625" style="138" customWidth="1"/>
    <col min="9" max="9" width="13.5546875" style="138" customWidth="1"/>
    <col min="10" max="10" width="25.6640625" style="161" customWidth="1"/>
    <col min="11" max="13" width="22.88671875" style="138" customWidth="1"/>
    <col min="14" max="14" width="28.44140625" style="138" customWidth="1"/>
    <col min="15" max="16384" width="8.5546875" style="138"/>
  </cols>
  <sheetData>
    <row r="1" spans="1:14" s="68" customFormat="1" ht="18" customHeight="1" x14ac:dyDescent="0.3">
      <c r="A1" s="382" t="s">
        <v>468</v>
      </c>
      <c r="B1" s="382" t="s">
        <v>248</v>
      </c>
      <c r="K1" s="383"/>
    </row>
    <row r="2" spans="1:14" ht="18" customHeight="1" x14ac:dyDescent="0.3">
      <c r="A2" s="136"/>
      <c r="B2" s="131" t="s">
        <v>249</v>
      </c>
      <c r="J2" s="138"/>
      <c r="K2" s="161"/>
    </row>
    <row r="3" spans="1:14" ht="18" customHeight="1" x14ac:dyDescent="0.3">
      <c r="A3" s="136"/>
    </row>
    <row r="4" spans="1:14" s="145" customFormat="1" ht="60" customHeight="1" thickBot="1" x14ac:dyDescent="0.35">
      <c r="A4" s="163"/>
      <c r="B4" s="163"/>
      <c r="C4" s="156" t="s">
        <v>156</v>
      </c>
      <c r="D4" s="143" t="s">
        <v>231</v>
      </c>
      <c r="E4" s="164" t="s">
        <v>232</v>
      </c>
      <c r="F4" s="143" t="s">
        <v>233</v>
      </c>
      <c r="G4" s="143" t="s">
        <v>234</v>
      </c>
      <c r="H4" s="228" t="s">
        <v>235</v>
      </c>
      <c r="I4" s="143" t="s">
        <v>236</v>
      </c>
      <c r="J4" s="241" t="s">
        <v>237</v>
      </c>
      <c r="K4" s="164" t="s">
        <v>238</v>
      </c>
      <c r="L4" s="143" t="s">
        <v>239</v>
      </c>
      <c r="M4" s="228" t="s">
        <v>240</v>
      </c>
      <c r="N4" s="230" t="s">
        <v>241</v>
      </c>
    </row>
    <row r="5" spans="1:14" s="145" customFormat="1" ht="30" customHeight="1" x14ac:dyDescent="0.3">
      <c r="A5" s="132">
        <v>43830</v>
      </c>
      <c r="B5" s="69" t="s">
        <v>1</v>
      </c>
      <c r="C5" s="157">
        <v>34</v>
      </c>
      <c r="D5" s="147">
        <v>122</v>
      </c>
      <c r="E5" s="165">
        <v>43.4</v>
      </c>
      <c r="F5" s="158">
        <v>55.3</v>
      </c>
      <c r="G5" s="158">
        <v>0.8</v>
      </c>
      <c r="H5" s="174" t="s">
        <v>244</v>
      </c>
      <c r="I5" s="158">
        <v>98.4</v>
      </c>
      <c r="J5" s="152">
        <v>15</v>
      </c>
      <c r="K5" s="165">
        <v>5.7</v>
      </c>
      <c r="L5" s="158">
        <v>84.4</v>
      </c>
      <c r="M5" s="174">
        <v>9.8000000000000007</v>
      </c>
      <c r="N5" s="216">
        <v>97.2</v>
      </c>
    </row>
    <row r="6" spans="1:14" s="145" customFormat="1" ht="30" customHeight="1" x14ac:dyDescent="0.3">
      <c r="A6" s="132">
        <v>43830</v>
      </c>
      <c r="B6" s="69" t="s">
        <v>2</v>
      </c>
      <c r="C6" s="157">
        <v>36</v>
      </c>
      <c r="D6" s="147">
        <v>108</v>
      </c>
      <c r="E6" s="165">
        <v>42.6</v>
      </c>
      <c r="F6" s="158">
        <v>56.6</v>
      </c>
      <c r="G6" s="158">
        <v>0</v>
      </c>
      <c r="H6" s="174" t="s">
        <v>244</v>
      </c>
      <c r="I6" s="158">
        <v>97.2</v>
      </c>
      <c r="J6" s="152">
        <v>16.2</v>
      </c>
      <c r="K6" s="165">
        <v>9.3000000000000007</v>
      </c>
      <c r="L6" s="158">
        <v>81.5</v>
      </c>
      <c r="M6" s="174">
        <v>9.3000000000000007</v>
      </c>
      <c r="N6" s="216">
        <v>96.7</v>
      </c>
    </row>
    <row r="7" spans="1:14" s="145" customFormat="1" ht="30" customHeight="1" x14ac:dyDescent="0.3">
      <c r="A7" s="132">
        <v>43830</v>
      </c>
      <c r="B7" s="69" t="s">
        <v>3</v>
      </c>
      <c r="C7" s="157">
        <v>71</v>
      </c>
      <c r="D7" s="147">
        <v>213</v>
      </c>
      <c r="E7" s="165">
        <v>38</v>
      </c>
      <c r="F7" s="158">
        <v>54.9</v>
      </c>
      <c r="G7" s="158">
        <v>0.9</v>
      </c>
      <c r="H7" s="174" t="s">
        <v>244</v>
      </c>
      <c r="I7" s="158">
        <v>96.2</v>
      </c>
      <c r="J7" s="152">
        <v>12.2</v>
      </c>
      <c r="K7" s="165">
        <v>5.2</v>
      </c>
      <c r="L7" s="158">
        <v>85.9</v>
      </c>
      <c r="M7" s="174">
        <v>8.9</v>
      </c>
      <c r="N7" s="216">
        <v>97.4</v>
      </c>
    </row>
    <row r="8" spans="1:14" s="145" customFormat="1" ht="30" customHeight="1" x14ac:dyDescent="0.3">
      <c r="A8" s="132">
        <v>43830</v>
      </c>
      <c r="B8" s="182" t="s">
        <v>98</v>
      </c>
      <c r="C8" s="157">
        <v>78</v>
      </c>
      <c r="D8" s="147">
        <v>241</v>
      </c>
      <c r="E8" s="165">
        <v>35.700000000000003</v>
      </c>
      <c r="F8" s="158">
        <v>56.2</v>
      </c>
      <c r="G8" s="158">
        <v>0.4</v>
      </c>
      <c r="H8" s="174" t="s">
        <v>244</v>
      </c>
      <c r="I8" s="158">
        <v>93.8</v>
      </c>
      <c r="J8" s="152">
        <v>15.9</v>
      </c>
      <c r="K8" s="165">
        <v>5</v>
      </c>
      <c r="L8" s="158">
        <v>87.1</v>
      </c>
      <c r="M8" s="174">
        <v>7.9</v>
      </c>
      <c r="N8" s="216">
        <v>96.9</v>
      </c>
    </row>
    <row r="9" spans="1:14" s="192" customFormat="1" ht="30" customHeight="1" x14ac:dyDescent="0.3">
      <c r="A9" s="133">
        <v>43830</v>
      </c>
      <c r="B9" s="184" t="s">
        <v>247</v>
      </c>
      <c r="C9" s="235">
        <v>219</v>
      </c>
      <c r="D9" s="191">
        <v>684</v>
      </c>
      <c r="E9" s="217">
        <v>38.9</v>
      </c>
      <c r="F9" s="154">
        <v>55.7</v>
      </c>
      <c r="G9" s="154">
        <v>0.6</v>
      </c>
      <c r="H9" s="206" t="s">
        <v>244</v>
      </c>
      <c r="I9" s="154">
        <v>95.9</v>
      </c>
      <c r="J9" s="154">
        <v>14.6</v>
      </c>
      <c r="K9" s="217">
        <v>5.8</v>
      </c>
      <c r="L9" s="154">
        <v>85.4</v>
      </c>
      <c r="M9" s="206">
        <v>8.8000000000000007</v>
      </c>
      <c r="N9" s="218">
        <v>97.1</v>
      </c>
    </row>
    <row r="10" spans="1:14" s="145" customFormat="1" ht="30" customHeight="1" x14ac:dyDescent="0.3">
      <c r="A10" s="132">
        <v>44196</v>
      </c>
      <c r="B10" s="69" t="s">
        <v>1</v>
      </c>
      <c r="C10" s="157">
        <v>33</v>
      </c>
      <c r="D10" s="145">
        <v>120</v>
      </c>
      <c r="E10" s="167">
        <v>40.799999999999997</v>
      </c>
      <c r="F10" s="160">
        <v>56.1</v>
      </c>
      <c r="G10" s="160">
        <v>1.7</v>
      </c>
      <c r="H10" s="174" t="s">
        <v>244</v>
      </c>
      <c r="I10" s="160">
        <v>96.7</v>
      </c>
      <c r="J10" s="169">
        <v>17.2</v>
      </c>
      <c r="K10" s="167">
        <v>6.7</v>
      </c>
      <c r="L10" s="160">
        <v>83.3</v>
      </c>
      <c r="M10" s="176">
        <v>10</v>
      </c>
      <c r="N10" s="226">
        <v>99</v>
      </c>
    </row>
    <row r="11" spans="1:14" s="145" customFormat="1" ht="30" customHeight="1" x14ac:dyDescent="0.3">
      <c r="A11" s="132">
        <v>44196</v>
      </c>
      <c r="B11" s="69" t="s">
        <v>2</v>
      </c>
      <c r="C11" s="157">
        <v>37</v>
      </c>
      <c r="D11" s="145">
        <v>111</v>
      </c>
      <c r="E11" s="167">
        <v>44.1</v>
      </c>
      <c r="F11" s="160">
        <v>56.2</v>
      </c>
      <c r="G11" s="160">
        <v>0.9</v>
      </c>
      <c r="H11" s="174" t="s">
        <v>244</v>
      </c>
      <c r="I11" s="160">
        <v>97.3</v>
      </c>
      <c r="J11" s="169">
        <v>15.7</v>
      </c>
      <c r="K11" s="167">
        <v>6.3</v>
      </c>
      <c r="L11" s="160">
        <v>82.9</v>
      </c>
      <c r="M11" s="176">
        <v>10.9</v>
      </c>
      <c r="N11" s="226">
        <v>98.3</v>
      </c>
    </row>
    <row r="12" spans="1:14" s="145" customFormat="1" ht="30" customHeight="1" x14ac:dyDescent="0.3">
      <c r="A12" s="132">
        <v>44196</v>
      </c>
      <c r="B12" s="69" t="s">
        <v>3</v>
      </c>
      <c r="C12" s="157">
        <v>69</v>
      </c>
      <c r="D12" s="145">
        <v>207</v>
      </c>
      <c r="E12" s="167">
        <v>38.6</v>
      </c>
      <c r="F12" s="160">
        <v>56</v>
      </c>
      <c r="G12" s="160">
        <v>0.5</v>
      </c>
      <c r="H12" s="174" t="s">
        <v>244</v>
      </c>
      <c r="I12" s="160">
        <v>95.7</v>
      </c>
      <c r="J12" s="169">
        <v>13.1</v>
      </c>
      <c r="K12" s="167">
        <v>7.2</v>
      </c>
      <c r="L12" s="160">
        <v>85</v>
      </c>
      <c r="M12" s="176">
        <v>7.7</v>
      </c>
      <c r="N12" s="226">
        <v>97.7</v>
      </c>
    </row>
    <row r="13" spans="1:14" s="145" customFormat="1" ht="30" customHeight="1" x14ac:dyDescent="0.3">
      <c r="A13" s="132">
        <v>44196</v>
      </c>
      <c r="B13" s="182" t="s">
        <v>98</v>
      </c>
      <c r="C13" s="157">
        <v>79</v>
      </c>
      <c r="D13" s="145">
        <v>241</v>
      </c>
      <c r="E13" s="167">
        <v>35.700000000000003</v>
      </c>
      <c r="F13" s="160">
        <v>56.5</v>
      </c>
      <c r="G13" s="160">
        <v>0.4</v>
      </c>
      <c r="H13" s="174" t="s">
        <v>244</v>
      </c>
      <c r="I13" s="160">
        <v>96.3</v>
      </c>
      <c r="J13" s="169">
        <v>15.9</v>
      </c>
      <c r="K13" s="167">
        <v>5.8</v>
      </c>
      <c r="L13" s="160">
        <v>85.5</v>
      </c>
      <c r="M13" s="176">
        <v>8.6999999999999993</v>
      </c>
      <c r="N13" s="226">
        <v>97.2</v>
      </c>
    </row>
    <row r="14" spans="1:14" s="192" customFormat="1" ht="30" customHeight="1" x14ac:dyDescent="0.3">
      <c r="A14" s="133">
        <v>44196</v>
      </c>
      <c r="B14" s="184" t="s">
        <v>247</v>
      </c>
      <c r="C14" s="235">
        <v>218</v>
      </c>
      <c r="D14" s="192">
        <v>679</v>
      </c>
      <c r="E14" s="187">
        <v>38.9</v>
      </c>
      <c r="F14" s="186">
        <v>56.2</v>
      </c>
      <c r="G14" s="186">
        <v>0.7</v>
      </c>
      <c r="H14" s="206" t="s">
        <v>244</v>
      </c>
      <c r="I14" s="186">
        <v>96.3</v>
      </c>
      <c r="J14" s="186">
        <v>15.3</v>
      </c>
      <c r="K14" s="187">
        <v>6.5</v>
      </c>
      <c r="L14" s="186">
        <v>84.5</v>
      </c>
      <c r="M14" s="188">
        <v>9</v>
      </c>
      <c r="N14" s="227">
        <v>97.9</v>
      </c>
    </row>
    <row r="15" spans="1:14" s="145" customFormat="1" ht="30" customHeight="1" x14ac:dyDescent="0.3">
      <c r="J15" s="151"/>
    </row>
    <row r="16" spans="1:14" s="145" customFormat="1" ht="30" customHeight="1" x14ac:dyDescent="0.3">
      <c r="J16" s="151"/>
    </row>
    <row r="17" spans="10:10" s="145" customFormat="1" ht="30" customHeight="1" x14ac:dyDescent="0.3">
      <c r="J17" s="151"/>
    </row>
    <row r="18" spans="10:10" s="145" customFormat="1" ht="30" customHeight="1" x14ac:dyDescent="0.3">
      <c r="J18" s="151"/>
    </row>
    <row r="19" spans="10:10" s="145" customFormat="1" ht="30" customHeight="1" x14ac:dyDescent="0.3">
      <c r="J19" s="151"/>
    </row>
    <row r="20" spans="10:10" s="145" customFormat="1" ht="30" customHeight="1" x14ac:dyDescent="0.3">
      <c r="J20" s="151"/>
    </row>
    <row r="21" spans="10:10" s="145" customFormat="1" ht="30" customHeight="1" x14ac:dyDescent="0.3">
      <c r="J21" s="151"/>
    </row>
    <row r="22" spans="10:10" s="145" customFormat="1" ht="30" customHeight="1" x14ac:dyDescent="0.3">
      <c r="J22" s="151"/>
    </row>
    <row r="23" spans="10:10" s="145" customFormat="1" ht="30" customHeight="1" x14ac:dyDescent="0.3">
      <c r="J23" s="151"/>
    </row>
    <row r="24" spans="10:10" s="145" customFormat="1" ht="30" customHeight="1" x14ac:dyDescent="0.3">
      <c r="J24" s="151"/>
    </row>
    <row r="25" spans="10:10" s="145" customFormat="1" ht="30" customHeight="1" x14ac:dyDescent="0.3">
      <c r="J25" s="151"/>
    </row>
    <row r="26" spans="10:10" s="145" customFormat="1" ht="30" customHeight="1" x14ac:dyDescent="0.3">
      <c r="J26" s="151"/>
    </row>
    <row r="27" spans="10:10" s="145" customFormat="1" ht="30" customHeight="1" x14ac:dyDescent="0.3">
      <c r="J27" s="151"/>
    </row>
    <row r="28" spans="10:10" s="145" customFormat="1" ht="30" customHeight="1" x14ac:dyDescent="0.3">
      <c r="J28" s="151"/>
    </row>
    <row r="29" spans="10:10" s="145" customFormat="1" ht="30" customHeight="1" x14ac:dyDescent="0.3">
      <c r="J29" s="151"/>
    </row>
    <row r="30" spans="10:10" s="145" customFormat="1" ht="30" customHeight="1" x14ac:dyDescent="0.3">
      <c r="J30" s="151"/>
    </row>
    <row r="31" spans="10:10" s="145" customFormat="1" ht="30" customHeight="1" x14ac:dyDescent="0.3">
      <c r="J31" s="151"/>
    </row>
    <row r="32" spans="10:10" s="145" customFormat="1" ht="30" customHeight="1" x14ac:dyDescent="0.3">
      <c r="J32" s="151"/>
    </row>
    <row r="33" spans="10:10" s="145" customFormat="1" ht="30" customHeight="1" x14ac:dyDescent="0.3">
      <c r="J33" s="151"/>
    </row>
    <row r="34" spans="10:10" s="145" customFormat="1" ht="30" customHeight="1" x14ac:dyDescent="0.3">
      <c r="J34" s="151"/>
    </row>
    <row r="35" spans="10:10" s="145" customFormat="1" ht="30" customHeight="1" x14ac:dyDescent="0.3">
      <c r="J35" s="151"/>
    </row>
    <row r="36" spans="10:10" s="145" customFormat="1" ht="30" customHeight="1" x14ac:dyDescent="0.3">
      <c r="J36" s="151"/>
    </row>
    <row r="37" spans="10:10" s="145" customFormat="1" ht="30" customHeight="1" x14ac:dyDescent="0.3">
      <c r="J37" s="151"/>
    </row>
    <row r="38" spans="10:10" s="145" customFormat="1" ht="30" customHeight="1" x14ac:dyDescent="0.3">
      <c r="J38" s="151"/>
    </row>
    <row r="39" spans="10:10" s="145" customFormat="1" ht="30" customHeight="1" x14ac:dyDescent="0.3">
      <c r="J39" s="151"/>
    </row>
    <row r="40" spans="10:10" s="145" customFormat="1" ht="30" customHeight="1" x14ac:dyDescent="0.3">
      <c r="J40" s="151"/>
    </row>
    <row r="41" spans="10:10" s="145" customFormat="1" ht="30" customHeight="1" x14ac:dyDescent="0.3">
      <c r="J41" s="151"/>
    </row>
    <row r="42" spans="10:10" s="145" customFormat="1" ht="30" customHeight="1" x14ac:dyDescent="0.3">
      <c r="J42" s="151"/>
    </row>
    <row r="43" spans="10:10" s="145" customFormat="1" ht="30" customHeight="1" x14ac:dyDescent="0.3">
      <c r="J43" s="151"/>
    </row>
    <row r="44" spans="10:10" s="145" customFormat="1" ht="30" customHeight="1" x14ac:dyDescent="0.3">
      <c r="J44" s="151"/>
    </row>
    <row r="45" spans="10:10" s="145" customFormat="1" ht="30" customHeight="1" x14ac:dyDescent="0.3">
      <c r="J45" s="151"/>
    </row>
    <row r="46" spans="10:10" s="145" customFormat="1" ht="30" customHeight="1" x14ac:dyDescent="0.3">
      <c r="J46" s="151"/>
    </row>
    <row r="47" spans="10:10" s="145" customFormat="1" ht="30" customHeight="1" x14ac:dyDescent="0.3">
      <c r="J47" s="151"/>
    </row>
    <row r="48" spans="10:10" s="145" customFormat="1" ht="30" customHeight="1" x14ac:dyDescent="0.3">
      <c r="J48" s="151"/>
    </row>
    <row r="49" spans="10:10" s="145" customFormat="1" ht="30" customHeight="1" x14ac:dyDescent="0.3">
      <c r="J49" s="151"/>
    </row>
    <row r="50" spans="10:10" s="145" customFormat="1" ht="30" customHeight="1" x14ac:dyDescent="0.3">
      <c r="J50" s="151"/>
    </row>
    <row r="51" spans="10:10" s="145" customFormat="1" ht="30" customHeight="1" x14ac:dyDescent="0.3">
      <c r="J51" s="151"/>
    </row>
    <row r="52" spans="10:10" s="145" customFormat="1" ht="30" customHeight="1" x14ac:dyDescent="0.3">
      <c r="J52" s="151"/>
    </row>
    <row r="53" spans="10:10" s="145" customFormat="1" ht="30" customHeight="1" x14ac:dyDescent="0.3">
      <c r="J53" s="151"/>
    </row>
    <row r="54" spans="10:10" s="145" customFormat="1" ht="30" customHeight="1" x14ac:dyDescent="0.3">
      <c r="J54" s="151"/>
    </row>
    <row r="55" spans="10:10" s="145" customFormat="1" ht="30" customHeight="1" x14ac:dyDescent="0.3">
      <c r="J55" s="151"/>
    </row>
    <row r="56" spans="10:10" s="145" customFormat="1" ht="30" customHeight="1" x14ac:dyDescent="0.3">
      <c r="J56" s="151"/>
    </row>
    <row r="57" spans="10:10" s="145" customFormat="1" ht="30" customHeight="1" x14ac:dyDescent="0.3">
      <c r="J57" s="151"/>
    </row>
    <row r="58" spans="10:10" s="145" customFormat="1" ht="30" customHeight="1" x14ac:dyDescent="0.3">
      <c r="J58" s="151"/>
    </row>
    <row r="59" spans="10:10" s="145" customFormat="1" ht="30" customHeight="1" x14ac:dyDescent="0.3">
      <c r="J59" s="151"/>
    </row>
    <row r="60" spans="10:10" s="145" customFormat="1" ht="30" customHeight="1" x14ac:dyDescent="0.3">
      <c r="J60" s="151"/>
    </row>
    <row r="61" spans="10:10" s="145" customFormat="1" ht="30" customHeight="1" x14ac:dyDescent="0.3">
      <c r="J61" s="151"/>
    </row>
    <row r="62" spans="10:10" s="145" customFormat="1" ht="30" customHeight="1" x14ac:dyDescent="0.3">
      <c r="J62" s="151"/>
    </row>
    <row r="63" spans="10:10" s="145" customFormat="1" ht="30" customHeight="1" x14ac:dyDescent="0.3">
      <c r="J63" s="151"/>
    </row>
    <row r="64" spans="10:10" s="145" customFormat="1" ht="30" customHeight="1" x14ac:dyDescent="0.3">
      <c r="J64" s="151"/>
    </row>
    <row r="65" spans="10:10" s="145" customFormat="1" ht="30" customHeight="1" x14ac:dyDescent="0.3">
      <c r="J65" s="151"/>
    </row>
    <row r="66" spans="10:10" s="145" customFormat="1" ht="30" customHeight="1" x14ac:dyDescent="0.3">
      <c r="J66" s="151"/>
    </row>
    <row r="67" spans="10:10" s="145" customFormat="1" ht="30" customHeight="1" x14ac:dyDescent="0.3">
      <c r="J67" s="151"/>
    </row>
    <row r="68" spans="10:10" s="145" customFormat="1" ht="30" customHeight="1" x14ac:dyDescent="0.3">
      <c r="J68" s="151"/>
    </row>
    <row r="69" spans="10:10" s="145" customFormat="1" ht="30" customHeight="1" x14ac:dyDescent="0.3">
      <c r="J69" s="151"/>
    </row>
    <row r="70" spans="10:10" s="145" customFormat="1" ht="30" customHeight="1" x14ac:dyDescent="0.3">
      <c r="J70" s="151"/>
    </row>
    <row r="71" spans="10:10" s="145" customFormat="1" ht="30" customHeight="1" x14ac:dyDescent="0.3">
      <c r="J71" s="151"/>
    </row>
    <row r="72" spans="10:10" s="145" customFormat="1" ht="30" customHeight="1" x14ac:dyDescent="0.3">
      <c r="J72" s="151"/>
    </row>
    <row r="73" spans="10:10" s="145" customFormat="1" ht="30" customHeight="1" x14ac:dyDescent="0.3">
      <c r="J73" s="151"/>
    </row>
    <row r="74" spans="10:10" s="145" customFormat="1" ht="30" customHeight="1" x14ac:dyDescent="0.3">
      <c r="J74" s="151"/>
    </row>
    <row r="75" spans="10:10" s="145" customFormat="1" ht="30" customHeight="1" x14ac:dyDescent="0.3">
      <c r="J75" s="151"/>
    </row>
    <row r="76" spans="10:10" s="145" customFormat="1" ht="30" customHeight="1" x14ac:dyDescent="0.3">
      <c r="J76" s="151"/>
    </row>
    <row r="77" spans="10:10" s="145" customFormat="1" ht="30" customHeight="1" x14ac:dyDescent="0.3">
      <c r="J77" s="151"/>
    </row>
    <row r="78" spans="10:10" s="145" customFormat="1" ht="30" customHeight="1" x14ac:dyDescent="0.3">
      <c r="J78" s="151"/>
    </row>
    <row r="79" spans="10:10" s="145" customFormat="1" ht="30" customHeight="1" x14ac:dyDescent="0.3">
      <c r="J79" s="151"/>
    </row>
    <row r="80" spans="10:10" s="145" customFormat="1" ht="30" customHeight="1" x14ac:dyDescent="0.3">
      <c r="J80" s="151"/>
    </row>
    <row r="81" spans="10:10" s="145" customFormat="1" ht="30" customHeight="1" x14ac:dyDescent="0.3">
      <c r="J81" s="151"/>
    </row>
    <row r="82" spans="10:10" s="145" customFormat="1" ht="30" customHeight="1" x14ac:dyDescent="0.3">
      <c r="J82" s="151"/>
    </row>
    <row r="83" spans="10:10" s="145" customFormat="1" ht="30" customHeight="1" x14ac:dyDescent="0.3">
      <c r="J83" s="151"/>
    </row>
    <row r="84" spans="10:10" s="145" customFormat="1" ht="30" customHeight="1" x14ac:dyDescent="0.3">
      <c r="J84" s="151"/>
    </row>
    <row r="85" spans="10:10" s="145" customFormat="1" ht="30" customHeight="1" x14ac:dyDescent="0.3">
      <c r="J85" s="151"/>
    </row>
    <row r="86" spans="10:10" s="145" customFormat="1" ht="30" customHeight="1" x14ac:dyDescent="0.3">
      <c r="J86" s="151"/>
    </row>
    <row r="87" spans="10:10" s="145" customFormat="1" ht="30" customHeight="1" x14ac:dyDescent="0.3">
      <c r="J87" s="151"/>
    </row>
    <row r="88" spans="10:10" s="145" customFormat="1" ht="30" customHeight="1" x14ac:dyDescent="0.3">
      <c r="J88" s="151"/>
    </row>
    <row r="89" spans="10:10" s="145" customFormat="1" ht="30" customHeight="1" x14ac:dyDescent="0.3">
      <c r="J89" s="151"/>
    </row>
    <row r="90" spans="10:10" s="145" customFormat="1" ht="30" customHeight="1" x14ac:dyDescent="0.3">
      <c r="J90" s="151"/>
    </row>
    <row r="91" spans="10:10" s="145" customFormat="1" ht="30" customHeight="1" x14ac:dyDescent="0.3">
      <c r="J91" s="151"/>
    </row>
    <row r="92" spans="10:10" s="145" customFormat="1" ht="30" customHeight="1" x14ac:dyDescent="0.3">
      <c r="J92" s="151"/>
    </row>
    <row r="93" spans="10:10" s="145" customFormat="1" ht="30" customHeight="1" x14ac:dyDescent="0.3">
      <c r="J93" s="151"/>
    </row>
    <row r="94" spans="10:10" s="145" customFormat="1" ht="30" customHeight="1" x14ac:dyDescent="0.3">
      <c r="J94" s="151"/>
    </row>
    <row r="95" spans="10:10" s="145" customFormat="1" ht="30" customHeight="1" x14ac:dyDescent="0.3">
      <c r="J95" s="151"/>
    </row>
    <row r="96" spans="10:10" s="145" customFormat="1" ht="30" customHeight="1" x14ac:dyDescent="0.3">
      <c r="J96" s="151"/>
    </row>
    <row r="97" spans="10:10" s="145" customFormat="1" ht="30" customHeight="1" x14ac:dyDescent="0.3">
      <c r="J97" s="151"/>
    </row>
    <row r="98" spans="10:10" s="145" customFormat="1" ht="30" customHeight="1" x14ac:dyDescent="0.3">
      <c r="J98" s="151"/>
    </row>
    <row r="99" spans="10:10" s="145" customFormat="1" ht="30" customHeight="1" x14ac:dyDescent="0.3">
      <c r="J99" s="151"/>
    </row>
    <row r="100" spans="10:10" s="145" customFormat="1" ht="30" customHeight="1" x14ac:dyDescent="0.3">
      <c r="J100" s="151"/>
    </row>
    <row r="101" spans="10:10" s="145" customFormat="1" ht="30" customHeight="1" x14ac:dyDescent="0.3">
      <c r="J101" s="151"/>
    </row>
    <row r="102" spans="10:10" s="145" customFormat="1" ht="30" customHeight="1" x14ac:dyDescent="0.3">
      <c r="J102" s="151"/>
    </row>
    <row r="103" spans="10:10" s="145" customFormat="1" ht="30" customHeight="1" x14ac:dyDescent="0.3">
      <c r="J103" s="151"/>
    </row>
    <row r="104" spans="10:10" s="145" customFormat="1" ht="30" customHeight="1" x14ac:dyDescent="0.3">
      <c r="J104" s="151"/>
    </row>
    <row r="105" spans="10:10" s="145" customFormat="1" ht="30" customHeight="1" x14ac:dyDescent="0.3">
      <c r="J105" s="151"/>
    </row>
    <row r="106" spans="10:10" s="145" customFormat="1" ht="30" customHeight="1" x14ac:dyDescent="0.3">
      <c r="J106" s="151"/>
    </row>
    <row r="107" spans="10:10" s="145" customFormat="1" ht="30" customHeight="1" x14ac:dyDescent="0.3">
      <c r="J107" s="151"/>
    </row>
    <row r="108" spans="10:10" s="145" customFormat="1" ht="18" customHeight="1" x14ac:dyDescent="0.3">
      <c r="J108" s="151"/>
    </row>
    <row r="109" spans="10:10" s="145" customFormat="1" ht="18" customHeight="1" x14ac:dyDescent="0.3">
      <c r="J109" s="151"/>
    </row>
    <row r="110" spans="10:10" s="145" customFormat="1" ht="18" customHeight="1" x14ac:dyDescent="0.3">
      <c r="J110" s="151"/>
    </row>
    <row r="111" spans="10:10" s="145" customFormat="1" ht="18" customHeight="1" x14ac:dyDescent="0.3">
      <c r="J111" s="151"/>
    </row>
    <row r="112" spans="10:10" s="145" customFormat="1" ht="18" customHeight="1" x14ac:dyDescent="0.3">
      <c r="J112" s="151"/>
    </row>
    <row r="113" spans="10:10" s="145" customFormat="1" ht="18" customHeight="1" x14ac:dyDescent="0.3">
      <c r="J113" s="151"/>
    </row>
  </sheetData>
  <autoFilter ref="A4:B14" xr:uid="{00000000-0009-0000-0000-00000A000000}"/>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85FF-2C21-430F-9486-2552C20D0965}">
  <sheetPr>
    <tabColor rgb="FFFEF4E5"/>
  </sheetPr>
  <dimension ref="A1:N137"/>
  <sheetViews>
    <sheetView zoomScale="120" zoomScaleNormal="120"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4.88671875" style="138" customWidth="1"/>
    <col min="3" max="3" width="30.33203125" style="138" customWidth="1"/>
    <col min="4" max="4" width="16.5546875" style="138" bestFit="1" customWidth="1"/>
    <col min="5" max="7" width="12.109375" style="138" customWidth="1"/>
    <col min="8" max="8" width="19.44140625" style="138" customWidth="1"/>
    <col min="9" max="9" width="16.5546875" style="138" bestFit="1" customWidth="1"/>
    <col min="10" max="10" width="26.33203125" style="138" bestFit="1" customWidth="1"/>
    <col min="11" max="13" width="22.44140625" style="138" customWidth="1"/>
    <col min="14" max="14" width="29.21875" style="138" customWidth="1"/>
    <col min="15" max="16384" width="8.5546875" style="138"/>
  </cols>
  <sheetData>
    <row r="1" spans="1:14" s="71" customFormat="1" ht="18" customHeight="1" x14ac:dyDescent="0.3">
      <c r="A1" s="69" t="s">
        <v>469</v>
      </c>
      <c r="B1" s="69" t="s">
        <v>250</v>
      </c>
    </row>
    <row r="2" spans="1:14" s="145" customFormat="1" ht="18" customHeight="1" x14ac:dyDescent="0.3">
      <c r="A2" s="136"/>
      <c r="B2" s="137" t="s">
        <v>251</v>
      </c>
    </row>
    <row r="3" spans="1:14" s="145" customFormat="1" ht="18" customHeight="1" x14ac:dyDescent="0.3"/>
    <row r="4" spans="1:14" s="145" customFormat="1" ht="54.6" customHeight="1" thickBot="1" x14ac:dyDescent="0.35">
      <c r="A4" s="163"/>
      <c r="B4" s="163"/>
      <c r="C4" s="156" t="s">
        <v>156</v>
      </c>
      <c r="D4" s="143" t="s">
        <v>231</v>
      </c>
      <c r="E4" s="164" t="s">
        <v>232</v>
      </c>
      <c r="F4" s="143" t="s">
        <v>233</v>
      </c>
      <c r="G4" s="143" t="s">
        <v>234</v>
      </c>
      <c r="H4" s="228" t="s">
        <v>235</v>
      </c>
      <c r="I4" s="143" t="s">
        <v>236</v>
      </c>
      <c r="J4" s="241" t="s">
        <v>237</v>
      </c>
      <c r="K4" s="164" t="s">
        <v>238</v>
      </c>
      <c r="L4" s="143" t="s">
        <v>239</v>
      </c>
      <c r="M4" s="228" t="s">
        <v>240</v>
      </c>
      <c r="N4" s="230" t="s">
        <v>241</v>
      </c>
    </row>
    <row r="5" spans="1:14" s="145" customFormat="1" ht="28.2" customHeight="1" x14ac:dyDescent="0.3">
      <c r="A5" s="107">
        <v>42369</v>
      </c>
      <c r="B5" s="194" t="s">
        <v>252</v>
      </c>
      <c r="C5" s="157">
        <v>140</v>
      </c>
      <c r="D5" s="245">
        <v>1322</v>
      </c>
      <c r="E5" s="173">
        <v>27.4</v>
      </c>
      <c r="F5" s="147">
        <v>56.9</v>
      </c>
      <c r="G5" s="147">
        <v>7.6</v>
      </c>
      <c r="H5" s="232">
        <v>26.6</v>
      </c>
      <c r="I5" s="147">
        <v>84.3</v>
      </c>
      <c r="J5" s="147">
        <v>18.100000000000001</v>
      </c>
      <c r="K5" s="175">
        <v>70.5</v>
      </c>
      <c r="L5" s="147">
        <v>21.8</v>
      </c>
      <c r="M5" s="232">
        <v>7.1</v>
      </c>
      <c r="N5" s="244">
        <v>90.7</v>
      </c>
    </row>
    <row r="6" spans="1:14" s="145" customFormat="1" ht="28.2" customHeight="1" x14ac:dyDescent="0.3">
      <c r="A6" s="107">
        <v>42369</v>
      </c>
      <c r="B6" s="194" t="s">
        <v>253</v>
      </c>
      <c r="C6" s="157">
        <v>19</v>
      </c>
      <c r="D6" s="147">
        <v>173</v>
      </c>
      <c r="E6" s="173">
        <v>31.2</v>
      </c>
      <c r="F6" s="147">
        <v>55.5</v>
      </c>
      <c r="G6" s="147">
        <v>3.5</v>
      </c>
      <c r="H6" s="232" t="s">
        <v>256</v>
      </c>
      <c r="I6" s="147">
        <v>87.9</v>
      </c>
      <c r="J6" s="147">
        <v>23</v>
      </c>
      <c r="K6" s="175">
        <v>68.2</v>
      </c>
      <c r="L6" s="147">
        <v>19.100000000000001</v>
      </c>
      <c r="M6" s="232">
        <v>11</v>
      </c>
      <c r="N6" s="244">
        <v>97</v>
      </c>
    </row>
    <row r="7" spans="1:14" s="145" customFormat="1" ht="28.2" customHeight="1" x14ac:dyDescent="0.3">
      <c r="A7" s="107">
        <v>42369</v>
      </c>
      <c r="B7" s="194" t="s">
        <v>254</v>
      </c>
      <c r="C7" s="157">
        <v>10</v>
      </c>
      <c r="D7" s="147">
        <v>88</v>
      </c>
      <c r="E7" s="173">
        <v>25</v>
      </c>
      <c r="F7" s="147">
        <v>55.3</v>
      </c>
      <c r="G7" s="147">
        <v>14.8</v>
      </c>
      <c r="H7" s="232" t="s">
        <v>256</v>
      </c>
      <c r="I7" s="147">
        <v>95.5</v>
      </c>
      <c r="J7" s="147">
        <v>34.5</v>
      </c>
      <c r="K7" s="175">
        <v>72.7</v>
      </c>
      <c r="L7" s="147">
        <v>21.6</v>
      </c>
      <c r="M7" s="232">
        <v>5.7</v>
      </c>
      <c r="N7" s="244">
        <v>88.4</v>
      </c>
    </row>
    <row r="8" spans="1:14" s="145" customFormat="1" ht="28.2" customHeight="1" x14ac:dyDescent="0.3">
      <c r="A8" s="107">
        <v>42369</v>
      </c>
      <c r="B8" s="194" t="s">
        <v>255</v>
      </c>
      <c r="C8" s="157">
        <v>14</v>
      </c>
      <c r="D8" s="147">
        <v>137</v>
      </c>
      <c r="E8" s="173">
        <v>29.9</v>
      </c>
      <c r="F8" s="147">
        <v>56.2</v>
      </c>
      <c r="G8" s="147">
        <v>5.8</v>
      </c>
      <c r="H8" s="232" t="s">
        <v>256</v>
      </c>
      <c r="I8" s="147">
        <v>91.2</v>
      </c>
      <c r="J8" s="147">
        <v>20</v>
      </c>
      <c r="K8" s="175">
        <v>73</v>
      </c>
      <c r="L8" s="147">
        <v>22.6</v>
      </c>
      <c r="M8" s="232">
        <v>4.4000000000000004</v>
      </c>
      <c r="N8" s="244">
        <v>93.2</v>
      </c>
    </row>
    <row r="9" spans="1:14" s="145" customFormat="1" ht="28.2" customHeight="1" x14ac:dyDescent="0.3">
      <c r="A9" s="107">
        <v>42369</v>
      </c>
      <c r="B9" s="194" t="s">
        <v>0</v>
      </c>
      <c r="C9" s="157">
        <v>45</v>
      </c>
      <c r="D9" s="147">
        <v>502</v>
      </c>
      <c r="E9" s="173">
        <v>27.5</v>
      </c>
      <c r="F9" s="147">
        <v>57</v>
      </c>
      <c r="G9" s="147">
        <v>6.2</v>
      </c>
      <c r="H9" s="232" t="s">
        <v>256</v>
      </c>
      <c r="I9" s="147">
        <v>85.1</v>
      </c>
      <c r="J9" s="147">
        <v>23</v>
      </c>
      <c r="K9" s="175">
        <v>69.3</v>
      </c>
      <c r="L9" s="147">
        <v>19.899999999999999</v>
      </c>
      <c r="M9" s="232">
        <v>10.6</v>
      </c>
      <c r="N9" s="244">
        <v>91.5</v>
      </c>
    </row>
    <row r="10" spans="1:14" s="192" customFormat="1" ht="30" customHeight="1" x14ac:dyDescent="0.3">
      <c r="A10" s="149">
        <v>42369</v>
      </c>
      <c r="B10" s="184" t="s">
        <v>247</v>
      </c>
      <c r="C10" s="235">
        <v>228</v>
      </c>
      <c r="D10" s="242">
        <v>2222</v>
      </c>
      <c r="E10" s="217">
        <v>27.8</v>
      </c>
      <c r="F10" s="154">
        <v>56.7</v>
      </c>
      <c r="G10" s="154">
        <v>7.1</v>
      </c>
      <c r="H10" s="206">
        <v>15.8</v>
      </c>
      <c r="I10" s="154">
        <v>85.6</v>
      </c>
      <c r="J10" s="154">
        <v>20.5</v>
      </c>
      <c r="K10" s="187">
        <v>70.3</v>
      </c>
      <c r="L10" s="154">
        <v>21.2</v>
      </c>
      <c r="M10" s="206">
        <v>8</v>
      </c>
      <c r="N10" s="218">
        <v>91.4</v>
      </c>
    </row>
    <row r="11" spans="1:14" s="145" customFormat="1" ht="26.7" customHeight="1" x14ac:dyDescent="0.3">
      <c r="A11" s="107">
        <v>42735</v>
      </c>
      <c r="B11" s="194" t="s">
        <v>252</v>
      </c>
      <c r="C11" s="157">
        <v>138</v>
      </c>
      <c r="D11" s="245">
        <v>1308</v>
      </c>
      <c r="E11" s="173">
        <v>30.6</v>
      </c>
      <c r="F11" s="147">
        <v>56.8</v>
      </c>
      <c r="G11" s="147">
        <v>7.2</v>
      </c>
      <c r="H11" s="232">
        <v>25.8</v>
      </c>
      <c r="I11" s="147">
        <v>85.2</v>
      </c>
      <c r="J11" s="147">
        <v>20.3</v>
      </c>
      <c r="K11" s="175">
        <v>70.7</v>
      </c>
      <c r="L11" s="147">
        <v>21.3</v>
      </c>
      <c r="M11" s="232">
        <v>7.4</v>
      </c>
      <c r="N11" s="244">
        <v>91.3</v>
      </c>
    </row>
    <row r="12" spans="1:14" s="145" customFormat="1" ht="26.7" customHeight="1" x14ac:dyDescent="0.3">
      <c r="A12" s="107">
        <v>42735</v>
      </c>
      <c r="B12" s="194" t="s">
        <v>253</v>
      </c>
      <c r="C12" s="157">
        <v>21</v>
      </c>
      <c r="D12" s="147">
        <v>192</v>
      </c>
      <c r="E12" s="165">
        <v>32.799999999999997</v>
      </c>
      <c r="F12" s="158">
        <v>55.1</v>
      </c>
      <c r="G12" s="158">
        <v>4.2</v>
      </c>
      <c r="H12" s="174">
        <v>3.5</v>
      </c>
      <c r="I12" s="158">
        <v>90.1</v>
      </c>
      <c r="J12" s="158">
        <v>24.3</v>
      </c>
      <c r="K12" s="167">
        <v>70.3</v>
      </c>
      <c r="L12" s="158">
        <v>20.8</v>
      </c>
      <c r="M12" s="174">
        <v>7.3</v>
      </c>
      <c r="N12" s="216">
        <v>95.8</v>
      </c>
    </row>
    <row r="13" spans="1:14" s="145" customFormat="1" ht="26.7" customHeight="1" x14ac:dyDescent="0.3">
      <c r="A13" s="107">
        <v>42735</v>
      </c>
      <c r="B13" s="194" t="s">
        <v>254</v>
      </c>
      <c r="C13" s="157">
        <v>10</v>
      </c>
      <c r="D13" s="147">
        <v>92</v>
      </c>
      <c r="E13" s="165">
        <v>28.3</v>
      </c>
      <c r="F13" s="158">
        <v>53.4</v>
      </c>
      <c r="G13" s="158">
        <v>17.399999999999999</v>
      </c>
      <c r="H13" s="174" t="s">
        <v>256</v>
      </c>
      <c r="I13" s="158">
        <v>95.7</v>
      </c>
      <c r="J13" s="158">
        <v>31.8</v>
      </c>
      <c r="K13" s="167">
        <v>71.7</v>
      </c>
      <c r="L13" s="158">
        <v>20.7</v>
      </c>
      <c r="M13" s="174">
        <v>7.6</v>
      </c>
      <c r="N13" s="216">
        <v>91.4</v>
      </c>
    </row>
    <row r="14" spans="1:14" s="145" customFormat="1" ht="26.7" customHeight="1" x14ac:dyDescent="0.3">
      <c r="A14" s="107">
        <v>42735</v>
      </c>
      <c r="B14" s="194" t="s">
        <v>255</v>
      </c>
      <c r="C14" s="157">
        <v>11</v>
      </c>
      <c r="D14" s="147">
        <v>123</v>
      </c>
      <c r="E14" s="165">
        <v>32.5</v>
      </c>
      <c r="F14" s="158">
        <v>56.1</v>
      </c>
      <c r="G14" s="158">
        <v>6.5</v>
      </c>
      <c r="H14" s="174" t="s">
        <v>256</v>
      </c>
      <c r="I14" s="158">
        <v>94.3</v>
      </c>
      <c r="J14" s="158">
        <v>19.8</v>
      </c>
      <c r="K14" s="167">
        <v>72.400000000000006</v>
      </c>
      <c r="L14" s="158">
        <v>21.1</v>
      </c>
      <c r="M14" s="174">
        <v>6.5</v>
      </c>
      <c r="N14" s="216">
        <v>91.2</v>
      </c>
    </row>
    <row r="15" spans="1:14" s="145" customFormat="1" ht="26.7" customHeight="1" x14ac:dyDescent="0.3">
      <c r="A15" s="107">
        <v>42735</v>
      </c>
      <c r="B15" s="194" t="s">
        <v>0</v>
      </c>
      <c r="C15" s="157">
        <v>40</v>
      </c>
      <c r="D15" s="147">
        <v>445</v>
      </c>
      <c r="E15" s="165">
        <v>33.299999999999997</v>
      </c>
      <c r="F15" s="158">
        <v>57.3</v>
      </c>
      <c r="G15" s="158">
        <v>5.8</v>
      </c>
      <c r="H15" s="174" t="s">
        <v>256</v>
      </c>
      <c r="I15" s="158">
        <v>85.6</v>
      </c>
      <c r="J15" s="158">
        <v>22.3</v>
      </c>
      <c r="K15" s="167">
        <v>67.900000000000006</v>
      </c>
      <c r="L15" s="158">
        <v>19.8</v>
      </c>
      <c r="M15" s="174">
        <v>11.7</v>
      </c>
      <c r="N15" s="216">
        <v>92.9</v>
      </c>
    </row>
    <row r="16" spans="1:14" s="192" customFormat="1" ht="30" customHeight="1" x14ac:dyDescent="0.3">
      <c r="A16" s="149">
        <v>42735</v>
      </c>
      <c r="B16" s="184" t="s">
        <v>247</v>
      </c>
      <c r="C16" s="235">
        <v>220</v>
      </c>
      <c r="D16" s="242">
        <v>2160</v>
      </c>
      <c r="E16" s="217">
        <v>31.3</v>
      </c>
      <c r="F16" s="154">
        <v>56.6</v>
      </c>
      <c r="G16" s="154">
        <v>7</v>
      </c>
      <c r="H16" s="206">
        <v>15.6</v>
      </c>
      <c r="I16" s="154">
        <v>86.7</v>
      </c>
      <c r="J16" s="154">
        <v>21.6</v>
      </c>
      <c r="K16" s="187">
        <v>70.2</v>
      </c>
      <c r="L16" s="154">
        <v>20.9</v>
      </c>
      <c r="M16" s="206">
        <v>8.1999999999999993</v>
      </c>
      <c r="N16" s="218">
        <v>92</v>
      </c>
    </row>
    <row r="17" spans="1:14" s="145" customFormat="1" ht="29.7" customHeight="1" x14ac:dyDescent="0.3">
      <c r="A17" s="107">
        <v>43100</v>
      </c>
      <c r="B17" s="194" t="s">
        <v>252</v>
      </c>
      <c r="C17" s="157">
        <v>140</v>
      </c>
      <c r="D17" s="245">
        <v>1330</v>
      </c>
      <c r="E17" s="165">
        <v>33.5</v>
      </c>
      <c r="F17" s="158">
        <v>56.8</v>
      </c>
      <c r="G17" s="158">
        <v>6</v>
      </c>
      <c r="H17" s="174">
        <v>26.7</v>
      </c>
      <c r="I17" s="158">
        <v>86.2</v>
      </c>
      <c r="J17" s="158">
        <v>21.3</v>
      </c>
      <c r="K17" s="167">
        <v>70.400000000000006</v>
      </c>
      <c r="L17" s="158">
        <v>20.6</v>
      </c>
      <c r="M17" s="174">
        <v>8</v>
      </c>
      <c r="N17" s="216">
        <v>91.9</v>
      </c>
    </row>
    <row r="18" spans="1:14" s="145" customFormat="1" ht="29.7" customHeight="1" x14ac:dyDescent="0.3">
      <c r="A18" s="107">
        <v>43100</v>
      </c>
      <c r="B18" s="194" t="s">
        <v>253</v>
      </c>
      <c r="C18" s="157">
        <v>23</v>
      </c>
      <c r="D18" s="147">
        <v>226</v>
      </c>
      <c r="E18" s="165">
        <v>35.4</v>
      </c>
      <c r="F18" s="158">
        <v>54.6</v>
      </c>
      <c r="G18" s="158">
        <v>7.1</v>
      </c>
      <c r="H18" s="174" t="s">
        <v>256</v>
      </c>
      <c r="I18" s="158">
        <v>94.2</v>
      </c>
      <c r="J18" s="158">
        <v>28.2</v>
      </c>
      <c r="K18" s="167">
        <v>66.8</v>
      </c>
      <c r="L18" s="158">
        <v>20.8</v>
      </c>
      <c r="M18" s="174">
        <v>11.5</v>
      </c>
      <c r="N18" s="216">
        <v>95.2</v>
      </c>
    </row>
    <row r="19" spans="1:14" s="145" customFormat="1" ht="29.7" customHeight="1" x14ac:dyDescent="0.3">
      <c r="A19" s="107">
        <v>43100</v>
      </c>
      <c r="B19" s="194" t="s">
        <v>254</v>
      </c>
      <c r="C19" s="157">
        <v>13</v>
      </c>
      <c r="D19" s="147">
        <v>122</v>
      </c>
      <c r="E19" s="165">
        <v>30.3</v>
      </c>
      <c r="F19" s="158">
        <v>54.2</v>
      </c>
      <c r="G19" s="158">
        <v>17.2</v>
      </c>
      <c r="H19" s="174" t="s">
        <v>256</v>
      </c>
      <c r="I19" s="158">
        <v>95.9</v>
      </c>
      <c r="J19" s="158">
        <v>31.6</v>
      </c>
      <c r="K19" s="167">
        <v>74.599999999999994</v>
      </c>
      <c r="L19" s="158">
        <v>18</v>
      </c>
      <c r="M19" s="174">
        <v>7.4</v>
      </c>
      <c r="N19" s="216">
        <v>93.8</v>
      </c>
    </row>
    <row r="20" spans="1:14" s="145" customFormat="1" ht="29.7" customHeight="1" x14ac:dyDescent="0.3">
      <c r="A20" s="107">
        <v>43100</v>
      </c>
      <c r="B20" s="194" t="s">
        <v>255</v>
      </c>
      <c r="C20" s="157">
        <v>7</v>
      </c>
      <c r="D20" s="147">
        <v>72</v>
      </c>
      <c r="E20" s="165">
        <v>33.299999999999997</v>
      </c>
      <c r="F20" s="158">
        <v>57.5</v>
      </c>
      <c r="G20" s="158">
        <v>4.2</v>
      </c>
      <c r="H20" s="174" t="s">
        <v>256</v>
      </c>
      <c r="I20" s="158">
        <v>93.1</v>
      </c>
      <c r="J20" s="158">
        <v>19.399999999999999</v>
      </c>
      <c r="K20" s="167">
        <v>75</v>
      </c>
      <c r="L20" s="158">
        <v>18.100000000000001</v>
      </c>
      <c r="M20" s="174">
        <v>6.9</v>
      </c>
      <c r="N20" s="216">
        <v>93.1</v>
      </c>
    </row>
    <row r="21" spans="1:14" s="145" customFormat="1" ht="29.7" customHeight="1" x14ac:dyDescent="0.3">
      <c r="A21" s="107">
        <v>43100</v>
      </c>
      <c r="B21" s="194" t="s">
        <v>0</v>
      </c>
      <c r="C21" s="157">
        <v>42</v>
      </c>
      <c r="D21" s="147">
        <v>477</v>
      </c>
      <c r="E21" s="165">
        <v>33.799999999999997</v>
      </c>
      <c r="F21" s="158">
        <v>57</v>
      </c>
      <c r="G21" s="158">
        <v>7.1</v>
      </c>
      <c r="H21" s="174" t="s">
        <v>256</v>
      </c>
      <c r="I21" s="158">
        <v>86.8</v>
      </c>
      <c r="J21" s="158">
        <v>23.7</v>
      </c>
      <c r="K21" s="167">
        <v>69.400000000000006</v>
      </c>
      <c r="L21" s="158">
        <v>19.7</v>
      </c>
      <c r="M21" s="174">
        <v>10.3</v>
      </c>
      <c r="N21" s="216">
        <v>92.2</v>
      </c>
    </row>
    <row r="22" spans="1:14" s="192" customFormat="1" ht="30" customHeight="1" x14ac:dyDescent="0.3">
      <c r="A22" s="149">
        <v>43100</v>
      </c>
      <c r="B22" s="184" t="s">
        <v>247</v>
      </c>
      <c r="C22" s="235">
        <v>225</v>
      </c>
      <c r="D22" s="242">
        <v>2227</v>
      </c>
      <c r="E22" s="217">
        <v>33.6</v>
      </c>
      <c r="F22" s="154">
        <v>56.5</v>
      </c>
      <c r="G22" s="154">
        <v>6.9</v>
      </c>
      <c r="H22" s="206">
        <v>15.9</v>
      </c>
      <c r="I22" s="154">
        <v>87.9</v>
      </c>
      <c r="J22" s="154">
        <v>23.1</v>
      </c>
      <c r="K22" s="187">
        <v>70.2</v>
      </c>
      <c r="L22" s="154">
        <v>20.2</v>
      </c>
      <c r="M22" s="206">
        <v>8.8000000000000007</v>
      </c>
      <c r="N22" s="218">
        <v>92.4</v>
      </c>
    </row>
    <row r="23" spans="1:14" s="145" customFormat="1" ht="28.2" customHeight="1" x14ac:dyDescent="0.3">
      <c r="A23" s="107">
        <v>43465</v>
      </c>
      <c r="B23" s="194" t="s">
        <v>252</v>
      </c>
      <c r="C23" s="157">
        <v>145</v>
      </c>
      <c r="D23" s="245">
        <v>1375</v>
      </c>
      <c r="E23" s="165">
        <v>36.1</v>
      </c>
      <c r="F23" s="158">
        <v>56.7</v>
      </c>
      <c r="G23" s="158">
        <v>6.3</v>
      </c>
      <c r="H23" s="174">
        <v>25.8</v>
      </c>
      <c r="I23" s="158">
        <v>86.5</v>
      </c>
      <c r="J23" s="158">
        <v>23.4</v>
      </c>
      <c r="K23" s="167">
        <v>69.2</v>
      </c>
      <c r="L23" s="158">
        <v>22</v>
      </c>
      <c r="M23" s="174">
        <v>7.9</v>
      </c>
      <c r="N23" s="216">
        <v>92.2</v>
      </c>
    </row>
    <row r="24" spans="1:14" s="145" customFormat="1" ht="28.2" customHeight="1" x14ac:dyDescent="0.3">
      <c r="A24" s="107">
        <v>43465</v>
      </c>
      <c r="B24" s="194" t="s">
        <v>253</v>
      </c>
      <c r="C24" s="157">
        <v>23</v>
      </c>
      <c r="D24" s="147">
        <v>229</v>
      </c>
      <c r="E24" s="165">
        <v>36.700000000000003</v>
      </c>
      <c r="F24" s="158">
        <v>55.1</v>
      </c>
      <c r="G24" s="158">
        <v>7</v>
      </c>
      <c r="H24" s="174" t="s">
        <v>244</v>
      </c>
      <c r="I24" s="158">
        <v>96.5</v>
      </c>
      <c r="J24" s="158">
        <v>28.1</v>
      </c>
      <c r="K24" s="167">
        <v>66.400000000000006</v>
      </c>
      <c r="L24" s="158">
        <v>21.4</v>
      </c>
      <c r="M24" s="174">
        <v>11.4</v>
      </c>
      <c r="N24" s="216">
        <v>95.7</v>
      </c>
    </row>
    <row r="25" spans="1:14" s="145" customFormat="1" ht="28.2" customHeight="1" x14ac:dyDescent="0.3">
      <c r="A25" s="107">
        <v>43465</v>
      </c>
      <c r="B25" s="194" t="s">
        <v>254</v>
      </c>
      <c r="C25" s="157">
        <v>10</v>
      </c>
      <c r="D25" s="147">
        <v>83</v>
      </c>
      <c r="E25" s="165">
        <v>30.1</v>
      </c>
      <c r="F25" s="158">
        <v>53.7</v>
      </c>
      <c r="G25" s="158">
        <v>22.9</v>
      </c>
      <c r="H25" s="174" t="s">
        <v>244</v>
      </c>
      <c r="I25" s="158">
        <v>97.6</v>
      </c>
      <c r="J25" s="158">
        <v>39.5</v>
      </c>
      <c r="K25" s="167">
        <v>71.099999999999994</v>
      </c>
      <c r="L25" s="158">
        <v>18.100000000000001</v>
      </c>
      <c r="M25" s="174">
        <v>10.8</v>
      </c>
      <c r="N25" s="216">
        <v>90.2</v>
      </c>
    </row>
    <row r="26" spans="1:14" s="145" customFormat="1" ht="28.2" customHeight="1" x14ac:dyDescent="0.3">
      <c r="A26" s="107">
        <v>43465</v>
      </c>
      <c r="B26" s="194" t="s">
        <v>255</v>
      </c>
      <c r="C26" s="157">
        <v>7</v>
      </c>
      <c r="D26" s="147">
        <v>76</v>
      </c>
      <c r="E26" s="165">
        <v>36.799999999999997</v>
      </c>
      <c r="F26" s="158">
        <v>56.7</v>
      </c>
      <c r="G26" s="158">
        <v>3.9</v>
      </c>
      <c r="H26" s="174" t="s">
        <v>244</v>
      </c>
      <c r="I26" s="158">
        <v>90.8</v>
      </c>
      <c r="J26" s="158">
        <v>18.8</v>
      </c>
      <c r="K26" s="167">
        <v>67.099999999999994</v>
      </c>
      <c r="L26" s="158">
        <v>25</v>
      </c>
      <c r="M26" s="174">
        <v>7.9</v>
      </c>
      <c r="N26" s="216">
        <v>91.8</v>
      </c>
    </row>
    <row r="27" spans="1:14" s="145" customFormat="1" ht="28.2" customHeight="1" x14ac:dyDescent="0.3">
      <c r="A27" s="107">
        <v>43465</v>
      </c>
      <c r="B27" s="194" t="s">
        <v>0</v>
      </c>
      <c r="C27" s="157">
        <v>37</v>
      </c>
      <c r="D27" s="147">
        <v>421</v>
      </c>
      <c r="E27" s="165">
        <v>35.9</v>
      </c>
      <c r="F27" s="158">
        <v>57.3</v>
      </c>
      <c r="G27" s="158">
        <v>6.2</v>
      </c>
      <c r="H27" s="174" t="s">
        <v>244</v>
      </c>
      <c r="I27" s="158">
        <v>88.4</v>
      </c>
      <c r="J27" s="158">
        <v>23.4</v>
      </c>
      <c r="K27" s="167">
        <v>67.5</v>
      </c>
      <c r="L27" s="158">
        <v>18.8</v>
      </c>
      <c r="M27" s="174">
        <v>13.1</v>
      </c>
      <c r="N27" s="216">
        <v>93.3</v>
      </c>
    </row>
    <row r="28" spans="1:14" s="192" customFormat="1" ht="30" customHeight="1" x14ac:dyDescent="0.3">
      <c r="A28" s="149">
        <v>43465</v>
      </c>
      <c r="B28" s="184" t="s">
        <v>247</v>
      </c>
      <c r="C28" s="235">
        <v>222</v>
      </c>
      <c r="D28" s="242">
        <v>2184</v>
      </c>
      <c r="E28" s="217">
        <v>35.9</v>
      </c>
      <c r="F28" s="154">
        <v>56.6</v>
      </c>
      <c r="G28" s="154">
        <v>6.9</v>
      </c>
      <c r="H28" s="206">
        <v>16.3</v>
      </c>
      <c r="I28" s="154">
        <v>88.5</v>
      </c>
      <c r="J28" s="154">
        <v>24.4</v>
      </c>
      <c r="K28" s="187">
        <v>68.5</v>
      </c>
      <c r="L28" s="154">
        <v>21.3</v>
      </c>
      <c r="M28" s="206">
        <v>9.4</v>
      </c>
      <c r="N28" s="218">
        <v>92.7</v>
      </c>
    </row>
    <row r="29" spans="1:14" s="145" customFormat="1" ht="31.2" customHeight="1" x14ac:dyDescent="0.3">
      <c r="A29" s="107">
        <v>43830</v>
      </c>
      <c r="B29" s="194" t="s">
        <v>252</v>
      </c>
      <c r="C29" s="157">
        <v>140</v>
      </c>
      <c r="D29" s="246">
        <v>1320</v>
      </c>
      <c r="E29" s="167">
        <v>36.5</v>
      </c>
      <c r="F29" s="160">
        <v>56.7</v>
      </c>
      <c r="G29" s="160">
        <v>5.0999999999999996</v>
      </c>
      <c r="H29" s="176">
        <v>26.9</v>
      </c>
      <c r="I29" s="160">
        <v>87.5</v>
      </c>
      <c r="J29" s="160">
        <v>22.9</v>
      </c>
      <c r="K29" s="167">
        <v>67.2</v>
      </c>
      <c r="L29" s="160">
        <v>24.7</v>
      </c>
      <c r="M29" s="176">
        <v>7.1</v>
      </c>
      <c r="N29" s="226">
        <v>92.1</v>
      </c>
    </row>
    <row r="30" spans="1:14" s="145" customFormat="1" ht="31.2" customHeight="1" x14ac:dyDescent="0.3">
      <c r="A30" s="107">
        <v>43830</v>
      </c>
      <c r="B30" s="194" t="s">
        <v>253</v>
      </c>
      <c r="C30" s="157">
        <v>24</v>
      </c>
      <c r="D30" s="147">
        <v>243</v>
      </c>
      <c r="E30" s="165">
        <v>37.4</v>
      </c>
      <c r="F30" s="158">
        <v>55.1</v>
      </c>
      <c r="G30" s="158">
        <v>6.6</v>
      </c>
      <c r="H30" s="174" t="s">
        <v>244</v>
      </c>
      <c r="I30" s="158">
        <v>95.5</v>
      </c>
      <c r="J30" s="158">
        <v>31.9</v>
      </c>
      <c r="K30" s="165">
        <v>65.8</v>
      </c>
      <c r="L30" s="158">
        <v>20.2</v>
      </c>
      <c r="M30" s="174">
        <v>12.3</v>
      </c>
      <c r="N30" s="216">
        <v>94.6</v>
      </c>
    </row>
    <row r="31" spans="1:14" s="145" customFormat="1" ht="31.2" customHeight="1" x14ac:dyDescent="0.3">
      <c r="A31" s="107">
        <v>43830</v>
      </c>
      <c r="B31" s="194" t="s">
        <v>254</v>
      </c>
      <c r="C31" s="157">
        <v>10</v>
      </c>
      <c r="D31" s="147">
        <v>94</v>
      </c>
      <c r="E31" s="165">
        <v>35.1</v>
      </c>
      <c r="F31" s="158">
        <v>54.8</v>
      </c>
      <c r="G31" s="158">
        <v>22.3</v>
      </c>
      <c r="H31" s="174" t="s">
        <v>244</v>
      </c>
      <c r="I31" s="158">
        <v>97.9</v>
      </c>
      <c r="J31" s="158">
        <v>39.1</v>
      </c>
      <c r="K31" s="165">
        <v>74.5</v>
      </c>
      <c r="L31" s="158">
        <v>17</v>
      </c>
      <c r="M31" s="174">
        <v>8.5</v>
      </c>
      <c r="N31" s="216">
        <v>92.4</v>
      </c>
    </row>
    <row r="32" spans="1:14" s="145" customFormat="1" ht="31.2" customHeight="1" x14ac:dyDescent="0.3">
      <c r="A32" s="107">
        <v>43830</v>
      </c>
      <c r="B32" s="194" t="s">
        <v>255</v>
      </c>
      <c r="C32" s="157">
        <v>6</v>
      </c>
      <c r="D32" s="147">
        <v>61</v>
      </c>
      <c r="E32" s="165">
        <v>37.700000000000003</v>
      </c>
      <c r="F32" s="158">
        <v>56.5</v>
      </c>
      <c r="G32" s="158">
        <v>0</v>
      </c>
      <c r="H32" s="174" t="s">
        <v>244</v>
      </c>
      <c r="I32" s="158">
        <v>91.8</v>
      </c>
      <c r="J32" s="158">
        <v>21.4</v>
      </c>
      <c r="K32" s="165">
        <v>60.7</v>
      </c>
      <c r="L32" s="158">
        <v>32.799999999999997</v>
      </c>
      <c r="M32" s="174">
        <v>6.6</v>
      </c>
      <c r="N32" s="216">
        <v>94.9</v>
      </c>
    </row>
    <row r="33" spans="1:14" s="145" customFormat="1" ht="31.2" customHeight="1" x14ac:dyDescent="0.3">
      <c r="A33" s="107">
        <v>43830</v>
      </c>
      <c r="B33" s="194" t="s">
        <v>0</v>
      </c>
      <c r="C33" s="157">
        <v>39</v>
      </c>
      <c r="D33" s="147">
        <v>450</v>
      </c>
      <c r="E33" s="165">
        <v>36.700000000000003</v>
      </c>
      <c r="F33" s="158">
        <v>57.5</v>
      </c>
      <c r="G33" s="158">
        <v>6.2</v>
      </c>
      <c r="H33" s="174" t="s">
        <v>244</v>
      </c>
      <c r="I33" s="158">
        <v>89.3</v>
      </c>
      <c r="J33" s="158">
        <v>25.4</v>
      </c>
      <c r="K33" s="165">
        <v>63.1</v>
      </c>
      <c r="L33" s="158">
        <v>21.6</v>
      </c>
      <c r="M33" s="174">
        <v>15.1</v>
      </c>
      <c r="N33" s="216">
        <v>93.1</v>
      </c>
    </row>
    <row r="34" spans="1:14" s="192" customFormat="1" ht="30" customHeight="1" x14ac:dyDescent="0.3">
      <c r="A34" s="149">
        <v>43830</v>
      </c>
      <c r="B34" s="184" t="s">
        <v>247</v>
      </c>
      <c r="C34" s="235">
        <v>219</v>
      </c>
      <c r="D34" s="242">
        <v>2168</v>
      </c>
      <c r="E34" s="217">
        <v>36.6</v>
      </c>
      <c r="F34" s="154">
        <v>56.6</v>
      </c>
      <c r="G34" s="154">
        <v>6.1</v>
      </c>
      <c r="H34" s="206">
        <v>16.399999999999999</v>
      </c>
      <c r="I34" s="154">
        <v>89.3</v>
      </c>
      <c r="J34" s="154">
        <v>25.2</v>
      </c>
      <c r="K34" s="217">
        <v>66.3</v>
      </c>
      <c r="L34" s="154">
        <v>23.4</v>
      </c>
      <c r="M34" s="206">
        <v>9.4</v>
      </c>
      <c r="N34" s="218">
        <v>92.7</v>
      </c>
    </row>
    <row r="35" spans="1:14" s="145" customFormat="1" ht="31.2" customHeight="1" x14ac:dyDescent="0.3">
      <c r="A35" s="107">
        <v>44196</v>
      </c>
      <c r="B35" s="194" t="s">
        <v>252</v>
      </c>
      <c r="C35" s="157">
        <v>139</v>
      </c>
      <c r="D35" s="246">
        <v>1296</v>
      </c>
      <c r="E35" s="167">
        <v>38.6</v>
      </c>
      <c r="F35" s="160">
        <v>56.9</v>
      </c>
      <c r="G35" s="160">
        <v>4.2</v>
      </c>
      <c r="H35" s="176">
        <v>26.2</v>
      </c>
      <c r="I35" s="160">
        <v>87.2</v>
      </c>
      <c r="J35" s="160">
        <v>25</v>
      </c>
      <c r="K35" s="167">
        <v>66.900000000000006</v>
      </c>
      <c r="L35" s="160">
        <v>25</v>
      </c>
      <c r="M35" s="176">
        <v>7.2</v>
      </c>
      <c r="N35" s="226">
        <v>95.3</v>
      </c>
    </row>
    <row r="36" spans="1:14" s="145" customFormat="1" ht="31.2" customHeight="1" x14ac:dyDescent="0.3">
      <c r="A36" s="107">
        <v>44196</v>
      </c>
      <c r="B36" s="194" t="s">
        <v>253</v>
      </c>
      <c r="C36" s="157">
        <v>25</v>
      </c>
      <c r="D36" s="145">
        <v>262</v>
      </c>
      <c r="E36" s="167">
        <v>42</v>
      </c>
      <c r="F36" s="160">
        <v>55</v>
      </c>
      <c r="G36" s="160">
        <v>6.9</v>
      </c>
      <c r="H36" s="176" t="s">
        <v>244</v>
      </c>
      <c r="I36" s="160">
        <v>95.8</v>
      </c>
      <c r="J36" s="160">
        <v>35.9</v>
      </c>
      <c r="K36" s="167">
        <v>62.2</v>
      </c>
      <c r="L36" s="160">
        <v>22.5</v>
      </c>
      <c r="M36" s="176">
        <v>13.7</v>
      </c>
      <c r="N36" s="226">
        <v>95.8</v>
      </c>
    </row>
    <row r="37" spans="1:14" s="145" customFormat="1" ht="31.2" customHeight="1" x14ac:dyDescent="0.3">
      <c r="A37" s="107">
        <v>44196</v>
      </c>
      <c r="B37" s="194" t="s">
        <v>254</v>
      </c>
      <c r="C37" s="157">
        <v>7</v>
      </c>
      <c r="D37" s="145">
        <v>68</v>
      </c>
      <c r="E37" s="167">
        <v>36.799999999999997</v>
      </c>
      <c r="F37" s="160">
        <v>55.5</v>
      </c>
      <c r="G37" s="160">
        <v>17.600000000000001</v>
      </c>
      <c r="H37" s="176" t="s">
        <v>244</v>
      </c>
      <c r="I37" s="160">
        <v>95.6</v>
      </c>
      <c r="J37" s="160">
        <v>30.8</v>
      </c>
      <c r="K37" s="167">
        <v>67.599999999999994</v>
      </c>
      <c r="L37" s="160">
        <v>23.5</v>
      </c>
      <c r="M37" s="176">
        <v>8.8000000000000007</v>
      </c>
      <c r="N37" s="226">
        <v>94.9</v>
      </c>
    </row>
    <row r="38" spans="1:14" s="145" customFormat="1" ht="31.2" customHeight="1" x14ac:dyDescent="0.3">
      <c r="A38" s="107">
        <v>44196</v>
      </c>
      <c r="B38" s="194" t="s">
        <v>255</v>
      </c>
      <c r="C38" s="157">
        <v>7</v>
      </c>
      <c r="D38" s="145">
        <v>70</v>
      </c>
      <c r="E38" s="167">
        <v>38.6</v>
      </c>
      <c r="F38" s="160">
        <v>58.1</v>
      </c>
      <c r="G38" s="160">
        <v>0</v>
      </c>
      <c r="H38" s="176" t="s">
        <v>244</v>
      </c>
      <c r="I38" s="160">
        <v>91.4</v>
      </c>
      <c r="J38" s="160">
        <v>21.9</v>
      </c>
      <c r="K38" s="167">
        <v>58.6</v>
      </c>
      <c r="L38" s="160">
        <v>31.4</v>
      </c>
      <c r="M38" s="176">
        <v>10</v>
      </c>
      <c r="N38" s="226">
        <v>96.2</v>
      </c>
    </row>
    <row r="39" spans="1:14" s="145" customFormat="1" ht="31.2" customHeight="1" x14ac:dyDescent="0.3">
      <c r="A39" s="107">
        <v>44196</v>
      </c>
      <c r="B39" s="194" t="s">
        <v>0</v>
      </c>
      <c r="C39" s="157">
        <v>40</v>
      </c>
      <c r="D39" s="145">
        <v>442</v>
      </c>
      <c r="E39" s="167">
        <v>38.5</v>
      </c>
      <c r="F39" s="160">
        <v>58.4</v>
      </c>
      <c r="G39" s="160">
        <v>7.2</v>
      </c>
      <c r="H39" s="176" t="s">
        <v>244</v>
      </c>
      <c r="I39" s="160">
        <v>90.3</v>
      </c>
      <c r="J39" s="160">
        <v>25.6</v>
      </c>
      <c r="K39" s="167">
        <v>66.3</v>
      </c>
      <c r="L39" s="160">
        <v>20.100000000000001</v>
      </c>
      <c r="M39" s="176">
        <v>13.3</v>
      </c>
      <c r="N39" s="226">
        <v>95.6</v>
      </c>
    </row>
    <row r="40" spans="1:14" s="192" customFormat="1" ht="30" customHeight="1" x14ac:dyDescent="0.3">
      <c r="A40" s="149">
        <v>44196</v>
      </c>
      <c r="B40" s="184" t="s">
        <v>247</v>
      </c>
      <c r="C40" s="235">
        <v>218</v>
      </c>
      <c r="D40" s="243">
        <v>2138</v>
      </c>
      <c r="E40" s="187">
        <v>38.9</v>
      </c>
      <c r="F40" s="186">
        <v>56.9</v>
      </c>
      <c r="G40" s="186">
        <v>5.5</v>
      </c>
      <c r="H40" s="188">
        <v>15.9</v>
      </c>
      <c r="I40" s="186">
        <v>89.3</v>
      </c>
      <c r="J40" s="186">
        <v>26.6</v>
      </c>
      <c r="K40" s="187">
        <v>65.900000000000006</v>
      </c>
      <c r="L40" s="186">
        <v>23.9</v>
      </c>
      <c r="M40" s="188">
        <v>9.4</v>
      </c>
      <c r="N40" s="227">
        <v>95.5</v>
      </c>
    </row>
    <row r="41" spans="1:14" s="145" customFormat="1" ht="31.2" customHeight="1" x14ac:dyDescent="0.3"/>
    <row r="42" spans="1:14" s="145" customFormat="1" ht="18" customHeight="1" x14ac:dyDescent="0.3"/>
    <row r="43" spans="1:14" s="145" customFormat="1" ht="18" customHeight="1" x14ac:dyDescent="0.3"/>
    <row r="44" spans="1:14" s="145" customFormat="1" ht="18" customHeight="1" x14ac:dyDescent="0.3"/>
    <row r="45" spans="1:14" s="145" customFormat="1" ht="18" customHeight="1" x14ac:dyDescent="0.3"/>
    <row r="46" spans="1:14" s="145" customFormat="1" ht="18" customHeight="1" x14ac:dyDescent="0.3"/>
    <row r="47" spans="1:14" s="145" customFormat="1" ht="18" customHeight="1" x14ac:dyDescent="0.3"/>
    <row r="48" spans="1:14"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145" customFormat="1" ht="18" customHeight="1" x14ac:dyDescent="0.3"/>
    <row r="130" s="145" customFormat="1" ht="18" customHeight="1" x14ac:dyDescent="0.3"/>
    <row r="131" s="145" customFormat="1" ht="18" customHeight="1" x14ac:dyDescent="0.3"/>
    <row r="132" s="145" customFormat="1" ht="18" customHeight="1" x14ac:dyDescent="0.3"/>
    <row r="133" s="145" customFormat="1" ht="18" customHeight="1" x14ac:dyDescent="0.3"/>
    <row r="134" s="145" customFormat="1" ht="18" customHeight="1" x14ac:dyDescent="0.3"/>
    <row r="135" s="145" customFormat="1" ht="18" customHeight="1" x14ac:dyDescent="0.3"/>
    <row r="136" s="145" customFormat="1" ht="18" customHeight="1" x14ac:dyDescent="0.3"/>
    <row r="137" s="145" customFormat="1" ht="18" customHeight="1" x14ac:dyDescent="0.3"/>
  </sheetData>
  <autoFilter ref="A4:B40" xr:uid="{00000000-0009-0000-0000-00000B000000}"/>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0390-6F65-4032-9A47-81E01CB7E934}">
  <sheetPr>
    <tabColor rgb="FFFEF4E5"/>
  </sheetPr>
  <dimension ref="A1:N113"/>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4.88671875" style="138" customWidth="1"/>
    <col min="3" max="3" width="30.33203125" style="138" customWidth="1"/>
    <col min="4" max="4" width="16.5546875" style="138" bestFit="1" customWidth="1"/>
    <col min="5" max="7" width="12.109375" style="138" customWidth="1"/>
    <col min="8" max="8" width="19.44140625" style="138" customWidth="1"/>
    <col min="9" max="9" width="16.5546875" style="138" bestFit="1" customWidth="1"/>
    <col min="10" max="10" width="26.33203125" style="138" bestFit="1" customWidth="1"/>
    <col min="11" max="13" width="22.44140625" style="138" customWidth="1"/>
    <col min="14" max="14" width="29.21875" style="138" customWidth="1"/>
    <col min="15" max="16384" width="8.5546875" style="138"/>
  </cols>
  <sheetData>
    <row r="1" spans="1:14" s="71" customFormat="1" ht="18" customHeight="1" x14ac:dyDescent="0.3">
      <c r="A1" s="69" t="s">
        <v>470</v>
      </c>
      <c r="B1" s="69" t="s">
        <v>257</v>
      </c>
    </row>
    <row r="2" spans="1:14" s="145" customFormat="1" ht="18" customHeight="1" x14ac:dyDescent="0.3">
      <c r="A2" s="136"/>
      <c r="B2" s="137" t="s">
        <v>258</v>
      </c>
    </row>
    <row r="3" spans="1:14" s="145" customFormat="1" ht="18" customHeight="1" x14ac:dyDescent="0.3"/>
    <row r="4" spans="1:14" s="145" customFormat="1" ht="54.6" customHeight="1" thickBot="1" x14ac:dyDescent="0.35">
      <c r="A4" s="163"/>
      <c r="B4" s="163"/>
      <c r="C4" s="156" t="s">
        <v>156</v>
      </c>
      <c r="D4" s="143" t="s">
        <v>231</v>
      </c>
      <c r="E4" s="164" t="s">
        <v>232</v>
      </c>
      <c r="F4" s="143" t="s">
        <v>233</v>
      </c>
      <c r="G4" s="143" t="s">
        <v>234</v>
      </c>
      <c r="H4" s="228" t="s">
        <v>235</v>
      </c>
      <c r="I4" s="143" t="s">
        <v>236</v>
      </c>
      <c r="J4" s="241" t="s">
        <v>237</v>
      </c>
      <c r="K4" s="164" t="s">
        <v>238</v>
      </c>
      <c r="L4" s="143" t="s">
        <v>239</v>
      </c>
      <c r="M4" s="228" t="s">
        <v>240</v>
      </c>
      <c r="N4" s="230" t="s">
        <v>241</v>
      </c>
    </row>
    <row r="5" spans="1:14" s="145" customFormat="1" ht="31.2" customHeight="1" x14ac:dyDescent="0.3">
      <c r="A5" s="107">
        <v>43830</v>
      </c>
      <c r="B5" s="194" t="s">
        <v>252</v>
      </c>
      <c r="C5" s="157">
        <v>140</v>
      </c>
      <c r="D5" s="147">
        <v>431</v>
      </c>
      <c r="E5" s="165">
        <v>36.4</v>
      </c>
      <c r="F5" s="158">
        <v>55.8</v>
      </c>
      <c r="G5" s="158">
        <v>0.5</v>
      </c>
      <c r="H5" s="174" t="s">
        <v>244</v>
      </c>
      <c r="I5" s="158">
        <v>95.4</v>
      </c>
      <c r="J5" s="158">
        <v>15.8</v>
      </c>
      <c r="K5" s="165">
        <v>6</v>
      </c>
      <c r="L5" s="158">
        <v>86.1</v>
      </c>
      <c r="M5" s="174">
        <v>7.9</v>
      </c>
      <c r="N5" s="216">
        <v>96.9</v>
      </c>
    </row>
    <row r="6" spans="1:14" s="145" customFormat="1" ht="31.2" customHeight="1" x14ac:dyDescent="0.3">
      <c r="A6" s="107">
        <v>43830</v>
      </c>
      <c r="B6" s="194" t="s">
        <v>253</v>
      </c>
      <c r="C6" s="157">
        <v>24</v>
      </c>
      <c r="D6" s="147">
        <v>78</v>
      </c>
      <c r="E6" s="165">
        <v>42.3</v>
      </c>
      <c r="F6" s="158">
        <v>56.3</v>
      </c>
      <c r="G6" s="158">
        <v>0</v>
      </c>
      <c r="H6" s="174" t="s">
        <v>244</v>
      </c>
      <c r="I6" s="158">
        <v>98.7</v>
      </c>
      <c r="J6" s="158">
        <v>14.3</v>
      </c>
      <c r="K6" s="165">
        <v>3.8</v>
      </c>
      <c r="L6" s="158">
        <v>83.3</v>
      </c>
      <c r="M6" s="174">
        <v>12.8</v>
      </c>
      <c r="N6" s="216">
        <v>97.8</v>
      </c>
    </row>
    <row r="7" spans="1:14" s="145" customFormat="1" ht="31.2" customHeight="1" x14ac:dyDescent="0.3">
      <c r="A7" s="107">
        <v>43830</v>
      </c>
      <c r="B7" s="194" t="s">
        <v>254</v>
      </c>
      <c r="C7" s="157">
        <v>10</v>
      </c>
      <c r="D7" s="147">
        <v>30</v>
      </c>
      <c r="E7" s="165">
        <v>40</v>
      </c>
      <c r="F7" s="158">
        <v>55.2</v>
      </c>
      <c r="G7" s="158">
        <v>0</v>
      </c>
      <c r="H7" s="174" t="s">
        <v>244</v>
      </c>
      <c r="I7" s="158">
        <v>100</v>
      </c>
      <c r="J7" s="158">
        <v>20</v>
      </c>
      <c r="K7" s="165">
        <v>3.3</v>
      </c>
      <c r="L7" s="158">
        <v>83.3</v>
      </c>
      <c r="M7" s="174">
        <v>13.3</v>
      </c>
      <c r="N7" s="216">
        <v>97.9</v>
      </c>
    </row>
    <row r="8" spans="1:14" s="145" customFormat="1" ht="31.2" customHeight="1" x14ac:dyDescent="0.3">
      <c r="A8" s="107">
        <v>43830</v>
      </c>
      <c r="B8" s="194" t="s">
        <v>255</v>
      </c>
      <c r="C8" s="157">
        <v>6</v>
      </c>
      <c r="D8" s="147">
        <v>18</v>
      </c>
      <c r="E8" s="165">
        <v>38.9</v>
      </c>
      <c r="F8" s="158">
        <v>54.1</v>
      </c>
      <c r="G8" s="158">
        <v>0</v>
      </c>
      <c r="H8" s="174" t="s">
        <v>244</v>
      </c>
      <c r="I8" s="158">
        <v>100</v>
      </c>
      <c r="J8" s="158">
        <v>11.1</v>
      </c>
      <c r="K8" s="165">
        <v>0</v>
      </c>
      <c r="L8" s="158">
        <v>100</v>
      </c>
      <c r="M8" s="174">
        <v>0</v>
      </c>
      <c r="N8" s="216">
        <v>96.9</v>
      </c>
    </row>
    <row r="9" spans="1:14" s="145" customFormat="1" ht="31.2" customHeight="1" x14ac:dyDescent="0.3">
      <c r="A9" s="107">
        <v>43830</v>
      </c>
      <c r="B9" s="194" t="s">
        <v>0</v>
      </c>
      <c r="C9" s="157">
        <v>39</v>
      </c>
      <c r="D9" s="147">
        <v>127</v>
      </c>
      <c r="E9" s="165">
        <v>44.9</v>
      </c>
      <c r="F9" s="158">
        <v>55.3</v>
      </c>
      <c r="G9" s="158">
        <v>1.6</v>
      </c>
      <c r="H9" s="174" t="s">
        <v>244</v>
      </c>
      <c r="I9" s="158">
        <v>94.5</v>
      </c>
      <c r="J9" s="158">
        <v>10</v>
      </c>
      <c r="K9" s="165">
        <v>7.9</v>
      </c>
      <c r="L9" s="158">
        <v>82.7</v>
      </c>
      <c r="M9" s="174">
        <v>9.4</v>
      </c>
      <c r="N9" s="216">
        <v>97</v>
      </c>
    </row>
    <row r="10" spans="1:14" s="192" customFormat="1" ht="30" customHeight="1" x14ac:dyDescent="0.3">
      <c r="A10" s="149">
        <v>43830</v>
      </c>
      <c r="B10" s="184" t="s">
        <v>247</v>
      </c>
      <c r="C10" s="235">
        <v>219</v>
      </c>
      <c r="D10" s="191">
        <v>684</v>
      </c>
      <c r="E10" s="217">
        <v>38.9</v>
      </c>
      <c r="F10" s="154">
        <v>55.7</v>
      </c>
      <c r="G10" s="154">
        <v>0.6</v>
      </c>
      <c r="H10" s="206" t="s">
        <v>244</v>
      </c>
      <c r="I10" s="154">
        <v>95.9</v>
      </c>
      <c r="J10" s="154">
        <v>14.6</v>
      </c>
      <c r="K10" s="217">
        <v>5.8</v>
      </c>
      <c r="L10" s="154">
        <v>85.4</v>
      </c>
      <c r="M10" s="206">
        <v>8.8000000000000007</v>
      </c>
      <c r="N10" s="218">
        <v>97.1</v>
      </c>
    </row>
    <row r="11" spans="1:14" s="145" customFormat="1" ht="31.2" customHeight="1" x14ac:dyDescent="0.3">
      <c r="A11" s="107">
        <v>44196</v>
      </c>
      <c r="B11" s="194" t="s">
        <v>252</v>
      </c>
      <c r="C11" s="157">
        <v>139</v>
      </c>
      <c r="D11" s="145">
        <v>428</v>
      </c>
      <c r="E11" s="167">
        <v>37.9</v>
      </c>
      <c r="F11" s="160">
        <v>56.2</v>
      </c>
      <c r="G11" s="160">
        <v>0.9</v>
      </c>
      <c r="H11" s="176" t="s">
        <v>244</v>
      </c>
      <c r="I11" s="160">
        <v>96.5</v>
      </c>
      <c r="J11" s="160">
        <v>16.7</v>
      </c>
      <c r="K11" s="167">
        <v>6.3</v>
      </c>
      <c r="L11" s="160">
        <v>85.3</v>
      </c>
      <c r="M11" s="176">
        <v>8.4</v>
      </c>
      <c r="N11" s="226">
        <v>97.6</v>
      </c>
    </row>
    <row r="12" spans="1:14" s="145" customFormat="1" ht="31.2" customHeight="1" x14ac:dyDescent="0.3">
      <c r="A12" s="107">
        <v>44196</v>
      </c>
      <c r="B12" s="194" t="s">
        <v>253</v>
      </c>
      <c r="C12" s="157">
        <v>25</v>
      </c>
      <c r="D12" s="145">
        <v>81</v>
      </c>
      <c r="E12" s="167">
        <v>39.5</v>
      </c>
      <c r="F12" s="160">
        <v>56.6</v>
      </c>
      <c r="G12" s="160">
        <v>0</v>
      </c>
      <c r="H12" s="176" t="s">
        <v>244</v>
      </c>
      <c r="I12" s="160">
        <v>98.8</v>
      </c>
      <c r="J12" s="160">
        <v>13.8</v>
      </c>
      <c r="K12" s="167">
        <v>6.2</v>
      </c>
      <c r="L12" s="160">
        <v>81.5</v>
      </c>
      <c r="M12" s="176">
        <v>12.3</v>
      </c>
      <c r="N12" s="226">
        <v>99</v>
      </c>
    </row>
    <row r="13" spans="1:14" s="145" customFormat="1" ht="31.2" customHeight="1" x14ac:dyDescent="0.3">
      <c r="A13" s="107">
        <v>44196</v>
      </c>
      <c r="B13" s="194" t="s">
        <v>254</v>
      </c>
      <c r="C13" s="157">
        <v>7</v>
      </c>
      <c r="D13" s="145">
        <v>21</v>
      </c>
      <c r="E13" s="167">
        <v>42.9</v>
      </c>
      <c r="F13" s="160">
        <v>55</v>
      </c>
      <c r="G13" s="160">
        <v>0</v>
      </c>
      <c r="H13" s="176" t="s">
        <v>244</v>
      </c>
      <c r="I13" s="160">
        <v>100</v>
      </c>
      <c r="J13" s="160">
        <v>19</v>
      </c>
      <c r="K13" s="167">
        <v>4.8</v>
      </c>
      <c r="L13" s="160">
        <v>76.2</v>
      </c>
      <c r="M13" s="176">
        <v>19</v>
      </c>
      <c r="N13" s="226">
        <v>98.7</v>
      </c>
    </row>
    <row r="14" spans="1:14" s="145" customFormat="1" ht="31.2" customHeight="1" x14ac:dyDescent="0.3">
      <c r="A14" s="107">
        <v>44196</v>
      </c>
      <c r="B14" s="194" t="s">
        <v>255</v>
      </c>
      <c r="C14" s="157">
        <v>7</v>
      </c>
      <c r="D14" s="145">
        <v>21</v>
      </c>
      <c r="E14" s="167">
        <v>38.1</v>
      </c>
      <c r="F14" s="160">
        <v>55.8</v>
      </c>
      <c r="G14" s="160">
        <v>0</v>
      </c>
      <c r="H14" s="176" t="s">
        <v>244</v>
      </c>
      <c r="I14" s="160">
        <v>100</v>
      </c>
      <c r="J14" s="160">
        <v>9.5</v>
      </c>
      <c r="K14" s="167">
        <v>0</v>
      </c>
      <c r="L14" s="160">
        <v>95.2</v>
      </c>
      <c r="M14" s="176">
        <v>4.8</v>
      </c>
      <c r="N14" s="226">
        <v>98</v>
      </c>
    </row>
    <row r="15" spans="1:14" s="145" customFormat="1" ht="31.2" customHeight="1" x14ac:dyDescent="0.3">
      <c r="A15" s="107">
        <v>44196</v>
      </c>
      <c r="B15" s="194" t="s">
        <v>0</v>
      </c>
      <c r="C15" s="157">
        <v>40</v>
      </c>
      <c r="D15" s="145">
        <v>128</v>
      </c>
      <c r="E15" s="167">
        <v>41.4</v>
      </c>
      <c r="F15" s="160">
        <v>56.2</v>
      </c>
      <c r="G15" s="160">
        <v>0.8</v>
      </c>
      <c r="H15" s="176" t="s">
        <v>244</v>
      </c>
      <c r="I15" s="160">
        <v>93</v>
      </c>
      <c r="J15" s="160">
        <v>11.8</v>
      </c>
      <c r="K15" s="167">
        <v>8.6</v>
      </c>
      <c r="L15" s="160">
        <v>83.6</v>
      </c>
      <c r="M15" s="176">
        <v>7.8</v>
      </c>
      <c r="N15" s="226">
        <v>98</v>
      </c>
    </row>
    <row r="16" spans="1:14" s="192" customFormat="1" ht="30" customHeight="1" x14ac:dyDescent="0.3">
      <c r="A16" s="149">
        <v>44196</v>
      </c>
      <c r="B16" s="184" t="s">
        <v>247</v>
      </c>
      <c r="C16" s="235">
        <v>218</v>
      </c>
      <c r="D16" s="192">
        <v>679</v>
      </c>
      <c r="E16" s="187">
        <v>38.9</v>
      </c>
      <c r="F16" s="186">
        <v>56.2</v>
      </c>
      <c r="G16" s="186">
        <v>0.7</v>
      </c>
      <c r="H16" s="206" t="s">
        <v>244</v>
      </c>
      <c r="I16" s="186">
        <v>96.3</v>
      </c>
      <c r="J16" s="186">
        <v>15.3</v>
      </c>
      <c r="K16" s="187">
        <v>6.5</v>
      </c>
      <c r="L16" s="186">
        <v>84.5</v>
      </c>
      <c r="M16" s="188">
        <v>9</v>
      </c>
      <c r="N16" s="227">
        <v>97.9</v>
      </c>
    </row>
    <row r="17" s="145" customFormat="1" ht="31.2" customHeight="1" x14ac:dyDescent="0.3"/>
    <row r="18" s="145" customFormat="1" ht="18" customHeight="1" x14ac:dyDescent="0.3"/>
    <row r="19" s="145" customFormat="1" ht="18" customHeight="1" x14ac:dyDescent="0.3"/>
    <row r="20" s="145" customFormat="1" ht="18" customHeight="1" x14ac:dyDescent="0.3"/>
    <row r="21" s="145" customFormat="1" ht="18" customHeight="1" x14ac:dyDescent="0.3"/>
    <row r="22" s="145" customFormat="1" ht="18" customHeight="1" x14ac:dyDescent="0.3"/>
    <row r="23" s="145" customFormat="1" ht="18" customHeight="1" x14ac:dyDescent="0.3"/>
    <row r="24" s="145" customFormat="1" ht="18" customHeight="1" x14ac:dyDescent="0.3"/>
    <row r="25" s="145" customFormat="1" ht="18" customHeight="1" x14ac:dyDescent="0.3"/>
    <row r="26" s="145" customFormat="1" ht="18" customHeight="1" x14ac:dyDescent="0.3"/>
    <row r="27" s="145" customFormat="1" ht="18" customHeight="1" x14ac:dyDescent="0.3"/>
    <row r="28" s="145" customFormat="1" ht="18" customHeight="1" x14ac:dyDescent="0.3"/>
    <row r="29" s="145" customFormat="1" ht="18" customHeight="1" x14ac:dyDescent="0.3"/>
    <row r="30" s="145" customFormat="1" ht="18" customHeight="1" x14ac:dyDescent="0.3"/>
    <row r="31" s="145" customFormat="1" ht="18" customHeight="1" x14ac:dyDescent="0.3"/>
    <row r="32"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sheetData>
  <autoFilter ref="A4:B16" xr:uid="{00000000-0009-0000-0000-00000B000000}"/>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C8E-E0A9-46D5-9A7D-E5C62FBBF2F1}">
  <sheetPr>
    <tabColor rgb="FFFEF4E5"/>
  </sheetPr>
  <dimension ref="A1:Q106"/>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2" style="138" customWidth="1"/>
    <col min="3" max="3" width="33.5546875" style="138" customWidth="1"/>
    <col min="4" max="4" width="14.33203125" style="138" customWidth="1"/>
    <col min="5" max="5" width="24.44140625" style="138" customWidth="1"/>
    <col min="6" max="6" width="14.33203125" style="138" customWidth="1"/>
    <col min="7" max="7" width="22.44140625" style="138" customWidth="1"/>
    <col min="8" max="8" width="14.33203125" style="138" customWidth="1"/>
    <col min="9" max="9" width="25.109375" style="138" customWidth="1"/>
    <col min="10" max="10" width="14.33203125" style="138" customWidth="1"/>
    <col min="11" max="11" width="25" style="138" customWidth="1"/>
    <col min="12" max="12" width="14.33203125" style="138" customWidth="1"/>
    <col min="13" max="13" width="25" style="138" customWidth="1"/>
    <col min="14" max="14" width="14.33203125" style="138" customWidth="1"/>
    <col min="15" max="15" width="25.44140625" style="138" customWidth="1"/>
    <col min="16" max="16" width="14.33203125" style="138" customWidth="1"/>
    <col min="17" max="17" width="26.6640625" style="138" customWidth="1"/>
    <col min="18" max="16384" width="8.5546875" style="138"/>
  </cols>
  <sheetData>
    <row r="1" spans="1:17" s="68" customFormat="1" ht="18" customHeight="1" x14ac:dyDescent="0.3">
      <c r="A1" s="382" t="s">
        <v>471</v>
      </c>
      <c r="B1" s="382" t="s">
        <v>259</v>
      </c>
      <c r="C1" s="382"/>
      <c r="E1" s="382"/>
    </row>
    <row r="2" spans="1:17" ht="18" customHeight="1" x14ac:dyDescent="0.3">
      <c r="A2" s="136"/>
      <c r="B2" s="131" t="s">
        <v>260</v>
      </c>
    </row>
    <row r="3" spans="1:17" s="145" customFormat="1" ht="18" customHeight="1" x14ac:dyDescent="0.3"/>
    <row r="4" spans="1:17" s="145" customFormat="1" ht="30" customHeight="1" x14ac:dyDescent="0.3">
      <c r="A4" s="162"/>
      <c r="B4" s="247"/>
      <c r="C4" s="610" t="s">
        <v>261</v>
      </c>
      <c r="D4" s="612" t="s">
        <v>262</v>
      </c>
      <c r="E4" s="615"/>
      <c r="F4" s="614" t="s">
        <v>263</v>
      </c>
      <c r="G4" s="614"/>
      <c r="H4" s="612" t="s">
        <v>264</v>
      </c>
      <c r="I4" s="615"/>
      <c r="J4" s="614" t="s">
        <v>265</v>
      </c>
      <c r="K4" s="614"/>
      <c r="L4" s="612" t="s">
        <v>266</v>
      </c>
      <c r="M4" s="615"/>
      <c r="N4" s="614" t="s">
        <v>267</v>
      </c>
      <c r="O4" s="614"/>
      <c r="P4" s="612" t="s">
        <v>268</v>
      </c>
      <c r="Q4" s="615"/>
    </row>
    <row r="5" spans="1:17" s="145" customFormat="1" ht="30" customHeight="1" thickBot="1" x14ac:dyDescent="0.35">
      <c r="A5" s="162"/>
      <c r="B5" s="247"/>
      <c r="C5" s="611"/>
      <c r="D5" s="172" t="s">
        <v>269</v>
      </c>
      <c r="E5" s="171" t="s">
        <v>270</v>
      </c>
      <c r="F5" s="170" t="s">
        <v>269</v>
      </c>
      <c r="G5" s="170" t="s">
        <v>270</v>
      </c>
      <c r="H5" s="172" t="s">
        <v>269</v>
      </c>
      <c r="I5" s="171" t="s">
        <v>270</v>
      </c>
      <c r="J5" s="170" t="s">
        <v>269</v>
      </c>
      <c r="K5" s="170" t="s">
        <v>270</v>
      </c>
      <c r="L5" s="172" t="s">
        <v>269</v>
      </c>
      <c r="M5" s="171" t="s">
        <v>270</v>
      </c>
      <c r="N5" s="170" t="s">
        <v>269</v>
      </c>
      <c r="O5" s="170" t="s">
        <v>270</v>
      </c>
      <c r="P5" s="172" t="s">
        <v>269</v>
      </c>
      <c r="Q5" s="171" t="s">
        <v>270</v>
      </c>
    </row>
    <row r="6" spans="1:17" s="151" customFormat="1" ht="30" customHeight="1" x14ac:dyDescent="0.3">
      <c r="A6" s="149">
        <v>40908</v>
      </c>
      <c r="B6" s="195" t="s">
        <v>271</v>
      </c>
      <c r="C6" s="248">
        <v>2476</v>
      </c>
      <c r="D6" s="249">
        <v>2174</v>
      </c>
      <c r="E6" s="222">
        <v>87.8</v>
      </c>
      <c r="F6" s="250">
        <v>1122</v>
      </c>
      <c r="G6" s="152">
        <v>45.3</v>
      </c>
      <c r="H6" s="249">
        <v>405</v>
      </c>
      <c r="I6" s="222">
        <v>16.399999999999999</v>
      </c>
      <c r="J6" s="250">
        <v>358</v>
      </c>
      <c r="K6" s="152">
        <v>14.5</v>
      </c>
      <c r="L6" s="249">
        <v>111</v>
      </c>
      <c r="M6" s="222">
        <v>4.5</v>
      </c>
      <c r="N6" s="251">
        <v>39</v>
      </c>
      <c r="O6" s="152">
        <v>1.6</v>
      </c>
      <c r="P6" s="223">
        <v>302</v>
      </c>
      <c r="Q6" s="222">
        <v>12.2</v>
      </c>
    </row>
    <row r="7" spans="1:17" s="145" customFormat="1" ht="30" customHeight="1" x14ac:dyDescent="0.3">
      <c r="A7" s="107">
        <v>40908</v>
      </c>
      <c r="B7" s="194" t="s">
        <v>272</v>
      </c>
      <c r="C7" s="252">
        <v>184</v>
      </c>
      <c r="D7" s="253">
        <v>146</v>
      </c>
      <c r="E7" s="174">
        <v>79.3</v>
      </c>
      <c r="F7" s="245">
        <v>81</v>
      </c>
      <c r="G7" s="158">
        <v>44</v>
      </c>
      <c r="H7" s="253">
        <v>18</v>
      </c>
      <c r="I7" s="174">
        <v>9.8000000000000007</v>
      </c>
      <c r="J7" s="245">
        <v>10</v>
      </c>
      <c r="K7" s="158">
        <v>5.4</v>
      </c>
      <c r="L7" s="253">
        <v>9</v>
      </c>
      <c r="M7" s="174">
        <v>4.9000000000000004</v>
      </c>
      <c r="N7" s="254">
        <v>2</v>
      </c>
      <c r="O7" s="158">
        <v>1.1000000000000001</v>
      </c>
      <c r="P7" s="215">
        <v>38</v>
      </c>
      <c r="Q7" s="174">
        <v>20.7</v>
      </c>
    </row>
    <row r="8" spans="1:17" s="145" customFormat="1" ht="30" customHeight="1" x14ac:dyDescent="0.3">
      <c r="A8" s="107">
        <v>40908</v>
      </c>
      <c r="B8" s="194" t="s">
        <v>273</v>
      </c>
      <c r="C8" s="252">
        <v>2292</v>
      </c>
      <c r="D8" s="253">
        <v>2028</v>
      </c>
      <c r="E8" s="174">
        <v>88.5</v>
      </c>
      <c r="F8" s="245">
        <v>1041</v>
      </c>
      <c r="G8" s="158">
        <v>45.4</v>
      </c>
      <c r="H8" s="253">
        <v>387</v>
      </c>
      <c r="I8" s="174">
        <v>16.899999999999999</v>
      </c>
      <c r="J8" s="245">
        <v>348</v>
      </c>
      <c r="K8" s="158">
        <v>15.2</v>
      </c>
      <c r="L8" s="253">
        <v>102</v>
      </c>
      <c r="M8" s="174">
        <v>4.5</v>
      </c>
      <c r="N8" s="254">
        <v>37</v>
      </c>
      <c r="O8" s="158">
        <v>1.6</v>
      </c>
      <c r="P8" s="215">
        <v>264</v>
      </c>
      <c r="Q8" s="174">
        <v>11.5</v>
      </c>
    </row>
    <row r="9" spans="1:17" s="364" customFormat="1" ht="30" customHeight="1" x14ac:dyDescent="0.3">
      <c r="A9" s="356">
        <v>41274</v>
      </c>
      <c r="B9" s="357" t="s">
        <v>271</v>
      </c>
      <c r="C9" s="248">
        <v>2310</v>
      </c>
      <c r="D9" s="358">
        <v>2039</v>
      </c>
      <c r="E9" s="359">
        <v>88.3</v>
      </c>
      <c r="F9" s="360">
        <v>1065</v>
      </c>
      <c r="G9" s="361">
        <v>46.1</v>
      </c>
      <c r="H9" s="358">
        <v>366</v>
      </c>
      <c r="I9" s="359">
        <v>15.8</v>
      </c>
      <c r="J9" s="360">
        <v>333</v>
      </c>
      <c r="K9" s="361">
        <v>14.4</v>
      </c>
      <c r="L9" s="358">
        <v>97</v>
      </c>
      <c r="M9" s="359">
        <v>4.2</v>
      </c>
      <c r="N9" s="362">
        <v>42</v>
      </c>
      <c r="O9" s="361">
        <v>1.8</v>
      </c>
      <c r="P9" s="363">
        <v>271</v>
      </c>
      <c r="Q9" s="359">
        <v>11.7</v>
      </c>
    </row>
    <row r="10" spans="1:17" s="372" customFormat="1" ht="30" customHeight="1" x14ac:dyDescent="0.3">
      <c r="A10" s="111">
        <v>41274</v>
      </c>
      <c r="B10" s="365" t="s">
        <v>272</v>
      </c>
      <c r="C10" s="252">
        <v>274</v>
      </c>
      <c r="D10" s="367">
        <v>235</v>
      </c>
      <c r="E10" s="368">
        <v>85.8</v>
      </c>
      <c r="F10" s="366">
        <v>127</v>
      </c>
      <c r="G10" s="369">
        <v>46.4</v>
      </c>
      <c r="H10" s="367">
        <v>45</v>
      </c>
      <c r="I10" s="368">
        <v>16.399999999999999</v>
      </c>
      <c r="J10" s="366">
        <v>17</v>
      </c>
      <c r="K10" s="369">
        <v>6.2</v>
      </c>
      <c r="L10" s="367">
        <v>12</v>
      </c>
      <c r="M10" s="368">
        <v>4.4000000000000004</v>
      </c>
      <c r="N10" s="370">
        <v>7</v>
      </c>
      <c r="O10" s="369">
        <v>2.6</v>
      </c>
      <c r="P10" s="371">
        <v>39</v>
      </c>
      <c r="Q10" s="368">
        <v>14.2</v>
      </c>
    </row>
    <row r="11" spans="1:17" s="372" customFormat="1" ht="30" customHeight="1" x14ac:dyDescent="0.3">
      <c r="A11" s="111">
        <v>41274</v>
      </c>
      <c r="B11" s="365" t="s">
        <v>273</v>
      </c>
      <c r="C11" s="252">
        <v>2036</v>
      </c>
      <c r="D11" s="367">
        <v>1804</v>
      </c>
      <c r="E11" s="368">
        <v>88.6</v>
      </c>
      <c r="F11" s="366">
        <v>938</v>
      </c>
      <c r="G11" s="369">
        <v>46.1</v>
      </c>
      <c r="H11" s="367">
        <v>321</v>
      </c>
      <c r="I11" s="368">
        <v>15.8</v>
      </c>
      <c r="J11" s="366">
        <v>316</v>
      </c>
      <c r="K11" s="369">
        <v>15.5</v>
      </c>
      <c r="L11" s="367">
        <v>85</v>
      </c>
      <c r="M11" s="368">
        <v>4.2</v>
      </c>
      <c r="N11" s="370">
        <v>35</v>
      </c>
      <c r="O11" s="369">
        <v>1.7</v>
      </c>
      <c r="P11" s="373">
        <v>232</v>
      </c>
      <c r="Q11" s="374">
        <v>11.4</v>
      </c>
    </row>
    <row r="12" spans="1:17" s="364" customFormat="1" ht="30" customHeight="1" x14ac:dyDescent="0.3">
      <c r="A12" s="356">
        <v>41639</v>
      </c>
      <c r="B12" s="357" t="s">
        <v>271</v>
      </c>
      <c r="C12" s="248">
        <v>2245</v>
      </c>
      <c r="D12" s="358">
        <v>1994</v>
      </c>
      <c r="E12" s="359">
        <v>88.8</v>
      </c>
      <c r="F12" s="360">
        <v>1052</v>
      </c>
      <c r="G12" s="361">
        <v>46.9</v>
      </c>
      <c r="H12" s="358">
        <v>377</v>
      </c>
      <c r="I12" s="359">
        <v>16.8</v>
      </c>
      <c r="J12" s="360">
        <v>304</v>
      </c>
      <c r="K12" s="361">
        <v>13.5</v>
      </c>
      <c r="L12" s="358">
        <v>93</v>
      </c>
      <c r="M12" s="359">
        <v>4.0999999999999996</v>
      </c>
      <c r="N12" s="362">
        <v>35</v>
      </c>
      <c r="O12" s="361">
        <v>1.6</v>
      </c>
      <c r="P12" s="363">
        <v>251</v>
      </c>
      <c r="Q12" s="359">
        <v>11.2</v>
      </c>
    </row>
    <row r="13" spans="1:17" s="372" customFormat="1" ht="30" customHeight="1" x14ac:dyDescent="0.3">
      <c r="A13" s="111">
        <v>41639</v>
      </c>
      <c r="B13" s="365" t="s">
        <v>272</v>
      </c>
      <c r="C13" s="252">
        <v>407</v>
      </c>
      <c r="D13" s="367">
        <v>365</v>
      </c>
      <c r="E13" s="368">
        <v>89.7</v>
      </c>
      <c r="F13" s="366">
        <v>187</v>
      </c>
      <c r="G13" s="369">
        <v>45.9</v>
      </c>
      <c r="H13" s="367">
        <v>82</v>
      </c>
      <c r="I13" s="368">
        <v>20.100000000000001</v>
      </c>
      <c r="J13" s="366">
        <v>27</v>
      </c>
      <c r="K13" s="369">
        <v>6.6</v>
      </c>
      <c r="L13" s="367">
        <v>21</v>
      </c>
      <c r="M13" s="368">
        <v>5.2</v>
      </c>
      <c r="N13" s="370">
        <v>8</v>
      </c>
      <c r="O13" s="369">
        <v>2</v>
      </c>
      <c r="P13" s="371">
        <v>42</v>
      </c>
      <c r="Q13" s="368">
        <v>10.3</v>
      </c>
    </row>
    <row r="14" spans="1:17" s="372" customFormat="1" ht="30" customHeight="1" x14ac:dyDescent="0.3">
      <c r="A14" s="111">
        <v>41639</v>
      </c>
      <c r="B14" s="365" t="s">
        <v>273</v>
      </c>
      <c r="C14" s="252">
        <v>1838</v>
      </c>
      <c r="D14" s="367">
        <v>1629</v>
      </c>
      <c r="E14" s="368">
        <v>88.6</v>
      </c>
      <c r="F14" s="366">
        <v>865</v>
      </c>
      <c r="G14" s="369">
        <v>47.1</v>
      </c>
      <c r="H14" s="367">
        <v>295</v>
      </c>
      <c r="I14" s="368">
        <v>16.100000000000001</v>
      </c>
      <c r="J14" s="366">
        <v>277</v>
      </c>
      <c r="K14" s="369">
        <v>15.1</v>
      </c>
      <c r="L14" s="367">
        <v>72</v>
      </c>
      <c r="M14" s="368">
        <v>3.9</v>
      </c>
      <c r="N14" s="370">
        <v>27</v>
      </c>
      <c r="O14" s="369">
        <v>1.5</v>
      </c>
      <c r="P14" s="371">
        <v>209</v>
      </c>
      <c r="Q14" s="368">
        <v>11.4</v>
      </c>
    </row>
    <row r="15" spans="1:17" s="364" customFormat="1" ht="30" customHeight="1" x14ac:dyDescent="0.3">
      <c r="A15" s="356">
        <v>42004</v>
      </c>
      <c r="B15" s="357" t="s">
        <v>271</v>
      </c>
      <c r="C15" s="248">
        <v>2143</v>
      </c>
      <c r="D15" s="358">
        <v>1904</v>
      </c>
      <c r="E15" s="359">
        <v>88.8</v>
      </c>
      <c r="F15" s="360">
        <v>1007</v>
      </c>
      <c r="G15" s="361">
        <v>47</v>
      </c>
      <c r="H15" s="358">
        <v>360</v>
      </c>
      <c r="I15" s="359">
        <v>16.8</v>
      </c>
      <c r="J15" s="360">
        <v>278</v>
      </c>
      <c r="K15" s="361">
        <v>13</v>
      </c>
      <c r="L15" s="358">
        <v>83</v>
      </c>
      <c r="M15" s="359">
        <v>3.9</v>
      </c>
      <c r="N15" s="362">
        <v>34</v>
      </c>
      <c r="O15" s="361">
        <v>1.6</v>
      </c>
      <c r="P15" s="363">
        <v>239</v>
      </c>
      <c r="Q15" s="359">
        <v>11.1</v>
      </c>
    </row>
    <row r="16" spans="1:17" s="372" customFormat="1" ht="30" customHeight="1" x14ac:dyDescent="0.3">
      <c r="A16" s="111">
        <v>42004</v>
      </c>
      <c r="B16" s="365" t="s">
        <v>272</v>
      </c>
      <c r="C16" s="252">
        <v>495</v>
      </c>
      <c r="D16" s="367">
        <v>446</v>
      </c>
      <c r="E16" s="368">
        <v>90.1</v>
      </c>
      <c r="F16" s="366">
        <v>236</v>
      </c>
      <c r="G16" s="369">
        <v>47.7</v>
      </c>
      <c r="H16" s="367">
        <v>109</v>
      </c>
      <c r="I16" s="368">
        <v>22</v>
      </c>
      <c r="J16" s="366">
        <v>29</v>
      </c>
      <c r="K16" s="369">
        <v>5.9</v>
      </c>
      <c r="L16" s="367">
        <v>18</v>
      </c>
      <c r="M16" s="368">
        <v>3.6</v>
      </c>
      <c r="N16" s="370">
        <v>6</v>
      </c>
      <c r="O16" s="369">
        <v>1.2</v>
      </c>
      <c r="P16" s="371">
        <v>49</v>
      </c>
      <c r="Q16" s="368">
        <v>9.9</v>
      </c>
    </row>
    <row r="17" spans="1:17" s="372" customFormat="1" ht="30" customHeight="1" x14ac:dyDescent="0.3">
      <c r="A17" s="111">
        <v>42004</v>
      </c>
      <c r="B17" s="365" t="s">
        <v>273</v>
      </c>
      <c r="C17" s="252">
        <v>1648</v>
      </c>
      <c r="D17" s="367">
        <v>1458</v>
      </c>
      <c r="E17" s="368">
        <v>88.5</v>
      </c>
      <c r="F17" s="366">
        <v>771</v>
      </c>
      <c r="G17" s="369">
        <v>46.8</v>
      </c>
      <c r="H17" s="367">
        <v>251</v>
      </c>
      <c r="I17" s="368">
        <v>15.2</v>
      </c>
      <c r="J17" s="366">
        <v>249</v>
      </c>
      <c r="K17" s="369">
        <v>15.1</v>
      </c>
      <c r="L17" s="367">
        <v>65</v>
      </c>
      <c r="M17" s="368">
        <v>3.9</v>
      </c>
      <c r="N17" s="370">
        <v>28</v>
      </c>
      <c r="O17" s="369">
        <v>1.7</v>
      </c>
      <c r="P17" s="371">
        <v>190</v>
      </c>
      <c r="Q17" s="368">
        <v>11.5</v>
      </c>
    </row>
    <row r="18" spans="1:17" s="364" customFormat="1" ht="30" customHeight="1" x14ac:dyDescent="0.3">
      <c r="A18" s="356">
        <v>42369</v>
      </c>
      <c r="B18" s="357" t="s">
        <v>271</v>
      </c>
      <c r="C18" s="248">
        <v>2146</v>
      </c>
      <c r="D18" s="358">
        <v>1904</v>
      </c>
      <c r="E18" s="359">
        <v>88.7</v>
      </c>
      <c r="F18" s="360">
        <v>990</v>
      </c>
      <c r="G18" s="361">
        <v>46.1</v>
      </c>
      <c r="H18" s="358">
        <v>364</v>
      </c>
      <c r="I18" s="359">
        <v>17</v>
      </c>
      <c r="J18" s="360">
        <v>275</v>
      </c>
      <c r="K18" s="361">
        <v>12.8</v>
      </c>
      <c r="L18" s="358">
        <v>83</v>
      </c>
      <c r="M18" s="359">
        <v>3.9</v>
      </c>
      <c r="N18" s="362">
        <v>41</v>
      </c>
      <c r="O18" s="361">
        <v>2.9</v>
      </c>
      <c r="P18" s="363">
        <v>242</v>
      </c>
      <c r="Q18" s="359">
        <v>11.3</v>
      </c>
    </row>
    <row r="19" spans="1:17" s="372" customFormat="1" ht="30" customHeight="1" x14ac:dyDescent="0.3">
      <c r="A19" s="111">
        <v>42369</v>
      </c>
      <c r="B19" s="365" t="s">
        <v>272</v>
      </c>
      <c r="C19" s="252">
        <v>605</v>
      </c>
      <c r="D19" s="367">
        <v>546</v>
      </c>
      <c r="E19" s="368">
        <v>90.2</v>
      </c>
      <c r="F19" s="366">
        <v>275</v>
      </c>
      <c r="G19" s="369">
        <v>12.8</v>
      </c>
      <c r="H19" s="367">
        <v>149</v>
      </c>
      <c r="I19" s="368">
        <v>6.9</v>
      </c>
      <c r="J19" s="366">
        <v>34</v>
      </c>
      <c r="K19" s="369">
        <v>1.6</v>
      </c>
      <c r="L19" s="367">
        <v>23</v>
      </c>
      <c r="M19" s="368">
        <v>1.1000000000000001</v>
      </c>
      <c r="N19" s="370">
        <v>11</v>
      </c>
      <c r="O19" s="369">
        <v>0.5</v>
      </c>
      <c r="P19" s="371">
        <v>59</v>
      </c>
      <c r="Q19" s="368">
        <v>9.8000000000000007</v>
      </c>
    </row>
    <row r="20" spans="1:17" s="372" customFormat="1" ht="30" customHeight="1" x14ac:dyDescent="0.3">
      <c r="A20" s="111">
        <v>42369</v>
      </c>
      <c r="B20" s="365" t="s">
        <v>273</v>
      </c>
      <c r="C20" s="252">
        <v>1541</v>
      </c>
      <c r="D20" s="367">
        <v>1358</v>
      </c>
      <c r="E20" s="368">
        <v>88.1</v>
      </c>
      <c r="F20" s="366">
        <v>715</v>
      </c>
      <c r="G20" s="369">
        <v>46.4</v>
      </c>
      <c r="H20" s="367">
        <v>215</v>
      </c>
      <c r="I20" s="368">
        <v>14</v>
      </c>
      <c r="J20" s="366">
        <v>241</v>
      </c>
      <c r="K20" s="369">
        <v>15.6</v>
      </c>
      <c r="L20" s="367">
        <v>60</v>
      </c>
      <c r="M20" s="368">
        <v>3.9</v>
      </c>
      <c r="N20" s="370">
        <v>30</v>
      </c>
      <c r="O20" s="369">
        <v>1.9</v>
      </c>
      <c r="P20" s="371">
        <v>183</v>
      </c>
      <c r="Q20" s="368">
        <v>11.9</v>
      </c>
    </row>
    <row r="21" spans="1:17" s="364" customFormat="1" ht="30" customHeight="1" x14ac:dyDescent="0.3">
      <c r="A21" s="356">
        <v>42735</v>
      </c>
      <c r="B21" s="357" t="s">
        <v>271</v>
      </c>
      <c r="C21" s="248">
        <v>2086</v>
      </c>
      <c r="D21" s="358">
        <v>1872</v>
      </c>
      <c r="E21" s="359">
        <v>89.7</v>
      </c>
      <c r="F21" s="360">
        <v>962</v>
      </c>
      <c r="G21" s="361">
        <v>46.1</v>
      </c>
      <c r="H21" s="358">
        <v>375</v>
      </c>
      <c r="I21" s="359">
        <v>18</v>
      </c>
      <c r="J21" s="360">
        <v>252</v>
      </c>
      <c r="K21" s="361">
        <v>12.1</v>
      </c>
      <c r="L21" s="358">
        <v>74</v>
      </c>
      <c r="M21" s="359">
        <v>3.5</v>
      </c>
      <c r="N21" s="362">
        <v>39</v>
      </c>
      <c r="O21" s="361">
        <v>1.9</v>
      </c>
      <c r="P21" s="363">
        <v>214</v>
      </c>
      <c r="Q21" s="359">
        <v>10.3</v>
      </c>
    </row>
    <row r="22" spans="1:17" s="372" customFormat="1" ht="30" customHeight="1" x14ac:dyDescent="0.3">
      <c r="A22" s="111">
        <v>42735</v>
      </c>
      <c r="B22" s="365" t="s">
        <v>272</v>
      </c>
      <c r="C22" s="252">
        <v>664</v>
      </c>
      <c r="D22" s="367">
        <v>611</v>
      </c>
      <c r="E22" s="368">
        <v>92</v>
      </c>
      <c r="F22" s="366">
        <v>307</v>
      </c>
      <c r="G22" s="369">
        <v>46.2</v>
      </c>
      <c r="H22" s="367">
        <v>165</v>
      </c>
      <c r="I22" s="368">
        <v>24.8</v>
      </c>
      <c r="J22" s="366">
        <v>35</v>
      </c>
      <c r="K22" s="369">
        <v>5.3</v>
      </c>
      <c r="L22" s="367">
        <v>20</v>
      </c>
      <c r="M22" s="368">
        <v>3</v>
      </c>
      <c r="N22" s="370">
        <v>10</v>
      </c>
      <c r="O22" s="369">
        <v>1.5</v>
      </c>
      <c r="P22" s="371">
        <v>53</v>
      </c>
      <c r="Q22" s="368">
        <v>8</v>
      </c>
    </row>
    <row r="23" spans="1:17" s="372" customFormat="1" ht="30" customHeight="1" x14ac:dyDescent="0.3">
      <c r="A23" s="111">
        <v>42735</v>
      </c>
      <c r="B23" s="365" t="s">
        <v>273</v>
      </c>
      <c r="C23" s="252">
        <v>1422</v>
      </c>
      <c r="D23" s="367">
        <v>1261</v>
      </c>
      <c r="E23" s="368">
        <v>88.7</v>
      </c>
      <c r="F23" s="366">
        <v>655</v>
      </c>
      <c r="G23" s="369">
        <v>46.1</v>
      </c>
      <c r="H23" s="367">
        <v>210</v>
      </c>
      <c r="I23" s="368">
        <v>14.8</v>
      </c>
      <c r="J23" s="366">
        <v>217</v>
      </c>
      <c r="K23" s="369">
        <v>15.3</v>
      </c>
      <c r="L23" s="367">
        <v>54</v>
      </c>
      <c r="M23" s="368">
        <v>3.8</v>
      </c>
      <c r="N23" s="370">
        <v>29</v>
      </c>
      <c r="O23" s="369">
        <v>2</v>
      </c>
      <c r="P23" s="371">
        <v>161</v>
      </c>
      <c r="Q23" s="368">
        <v>11.3</v>
      </c>
    </row>
    <row r="24" spans="1:17" s="364" customFormat="1" ht="30" customHeight="1" x14ac:dyDescent="0.3">
      <c r="A24" s="356">
        <v>43100</v>
      </c>
      <c r="B24" s="357" t="s">
        <v>271</v>
      </c>
      <c r="C24" s="248">
        <v>2163</v>
      </c>
      <c r="D24" s="358">
        <v>1958</v>
      </c>
      <c r="E24" s="359">
        <v>90.5</v>
      </c>
      <c r="F24" s="360">
        <v>1014</v>
      </c>
      <c r="G24" s="361">
        <v>46.9</v>
      </c>
      <c r="H24" s="358">
        <v>395</v>
      </c>
      <c r="I24" s="359">
        <v>18.3</v>
      </c>
      <c r="J24" s="360">
        <v>268</v>
      </c>
      <c r="K24" s="361">
        <v>12.4</v>
      </c>
      <c r="L24" s="358">
        <v>86</v>
      </c>
      <c r="M24" s="359">
        <v>4</v>
      </c>
      <c r="N24" s="362">
        <v>47</v>
      </c>
      <c r="O24" s="361">
        <v>2.2000000000000002</v>
      </c>
      <c r="P24" s="363">
        <v>205</v>
      </c>
      <c r="Q24" s="359">
        <v>9.5</v>
      </c>
    </row>
    <row r="25" spans="1:17" s="372" customFormat="1" ht="30" customHeight="1" x14ac:dyDescent="0.3">
      <c r="A25" s="111">
        <v>43100</v>
      </c>
      <c r="B25" s="365" t="s">
        <v>272</v>
      </c>
      <c r="C25" s="255">
        <v>737</v>
      </c>
      <c r="D25" s="367">
        <v>685</v>
      </c>
      <c r="E25" s="368">
        <v>92.9</v>
      </c>
      <c r="F25" s="366">
        <v>354</v>
      </c>
      <c r="G25" s="369">
        <v>48</v>
      </c>
      <c r="H25" s="367">
        <v>185</v>
      </c>
      <c r="I25" s="368">
        <v>25.1</v>
      </c>
      <c r="J25" s="366">
        <v>40</v>
      </c>
      <c r="K25" s="369">
        <v>5.4</v>
      </c>
      <c r="L25" s="367">
        <v>27</v>
      </c>
      <c r="M25" s="368">
        <v>3.7</v>
      </c>
      <c r="N25" s="370">
        <v>13</v>
      </c>
      <c r="O25" s="369">
        <v>1.8</v>
      </c>
      <c r="P25" s="371">
        <v>52</v>
      </c>
      <c r="Q25" s="368">
        <v>7.1</v>
      </c>
    </row>
    <row r="26" spans="1:17" s="372" customFormat="1" ht="30" customHeight="1" x14ac:dyDescent="0.3">
      <c r="A26" s="111">
        <v>43100</v>
      </c>
      <c r="B26" s="365" t="s">
        <v>273</v>
      </c>
      <c r="C26" s="255">
        <v>1426</v>
      </c>
      <c r="D26" s="367">
        <v>1273</v>
      </c>
      <c r="E26" s="368">
        <v>89.3</v>
      </c>
      <c r="F26" s="366">
        <v>660</v>
      </c>
      <c r="G26" s="369">
        <v>46.3</v>
      </c>
      <c r="H26" s="367">
        <v>210</v>
      </c>
      <c r="I26" s="368">
        <v>14.7</v>
      </c>
      <c r="J26" s="366">
        <v>228</v>
      </c>
      <c r="K26" s="369">
        <v>16</v>
      </c>
      <c r="L26" s="367">
        <v>59</v>
      </c>
      <c r="M26" s="368">
        <v>4.0999999999999996</v>
      </c>
      <c r="N26" s="370">
        <v>34</v>
      </c>
      <c r="O26" s="369">
        <v>2.4</v>
      </c>
      <c r="P26" s="371">
        <v>153</v>
      </c>
      <c r="Q26" s="368">
        <v>10.7</v>
      </c>
    </row>
    <row r="27" spans="1:17" s="364" customFormat="1" ht="30.6" customHeight="1" x14ac:dyDescent="0.3">
      <c r="A27" s="356">
        <v>43465</v>
      </c>
      <c r="B27" s="357" t="s">
        <v>271</v>
      </c>
      <c r="C27" s="248">
        <v>2121</v>
      </c>
      <c r="D27" s="358">
        <v>1932</v>
      </c>
      <c r="E27" s="359">
        <v>91.1</v>
      </c>
      <c r="F27" s="360">
        <v>1011</v>
      </c>
      <c r="G27" s="361">
        <v>47.7</v>
      </c>
      <c r="H27" s="358">
        <v>367</v>
      </c>
      <c r="I27" s="359">
        <v>17.3</v>
      </c>
      <c r="J27" s="360">
        <v>284</v>
      </c>
      <c r="K27" s="361">
        <v>13.4</v>
      </c>
      <c r="L27" s="358">
        <v>80</v>
      </c>
      <c r="M27" s="359">
        <v>3.8</v>
      </c>
      <c r="N27" s="362">
        <v>50</v>
      </c>
      <c r="O27" s="361">
        <v>2.4</v>
      </c>
      <c r="P27" s="363">
        <v>189</v>
      </c>
      <c r="Q27" s="359">
        <v>8.9</v>
      </c>
    </row>
    <row r="28" spans="1:17" s="372" customFormat="1" ht="30" customHeight="1" x14ac:dyDescent="0.3">
      <c r="A28" s="111">
        <v>43465</v>
      </c>
      <c r="B28" s="365" t="s">
        <v>272</v>
      </c>
      <c r="C28" s="252">
        <v>770</v>
      </c>
      <c r="D28" s="367">
        <v>720</v>
      </c>
      <c r="E28" s="368">
        <v>93.5</v>
      </c>
      <c r="F28" s="366">
        <v>369</v>
      </c>
      <c r="G28" s="369">
        <v>47.9</v>
      </c>
      <c r="H28" s="367">
        <v>196</v>
      </c>
      <c r="I28" s="368">
        <v>25.5</v>
      </c>
      <c r="J28" s="366">
        <v>40</v>
      </c>
      <c r="K28" s="369">
        <v>5.2</v>
      </c>
      <c r="L28" s="367">
        <v>28</v>
      </c>
      <c r="M28" s="368">
        <v>3.6</v>
      </c>
      <c r="N28" s="370">
        <v>16</v>
      </c>
      <c r="O28" s="369">
        <v>2.1</v>
      </c>
      <c r="P28" s="371">
        <v>50</v>
      </c>
      <c r="Q28" s="368">
        <v>6.5</v>
      </c>
    </row>
    <row r="29" spans="1:17" s="372" customFormat="1" ht="30" customHeight="1" x14ac:dyDescent="0.3">
      <c r="A29" s="111">
        <v>43465</v>
      </c>
      <c r="B29" s="365" t="s">
        <v>273</v>
      </c>
      <c r="C29" s="252">
        <v>1351</v>
      </c>
      <c r="D29" s="367">
        <v>1212</v>
      </c>
      <c r="E29" s="368">
        <v>89.7</v>
      </c>
      <c r="F29" s="366">
        <v>642</v>
      </c>
      <c r="G29" s="369">
        <v>47.5</v>
      </c>
      <c r="H29" s="367">
        <v>171</v>
      </c>
      <c r="I29" s="368">
        <v>12.7</v>
      </c>
      <c r="J29" s="366">
        <v>244</v>
      </c>
      <c r="K29" s="369">
        <v>18.100000000000001</v>
      </c>
      <c r="L29" s="367">
        <v>52</v>
      </c>
      <c r="M29" s="368">
        <v>3.8</v>
      </c>
      <c r="N29" s="370">
        <v>34</v>
      </c>
      <c r="O29" s="369">
        <v>2.5</v>
      </c>
      <c r="P29" s="371">
        <v>139</v>
      </c>
      <c r="Q29" s="368">
        <v>10.3</v>
      </c>
    </row>
    <row r="30" spans="1:17" s="364" customFormat="1" ht="30" customHeight="1" x14ac:dyDescent="0.3">
      <c r="A30" s="356">
        <v>43830</v>
      </c>
      <c r="B30" s="357" t="s">
        <v>271</v>
      </c>
      <c r="C30" s="248">
        <v>2130</v>
      </c>
      <c r="D30" s="358">
        <v>1937</v>
      </c>
      <c r="E30" s="359">
        <v>90.9</v>
      </c>
      <c r="F30" s="360">
        <v>1009</v>
      </c>
      <c r="G30" s="361">
        <v>47.4</v>
      </c>
      <c r="H30" s="358">
        <v>388</v>
      </c>
      <c r="I30" s="359">
        <v>18.2</v>
      </c>
      <c r="J30" s="360">
        <v>273</v>
      </c>
      <c r="K30" s="361">
        <v>12.8</v>
      </c>
      <c r="L30" s="358">
        <v>82</v>
      </c>
      <c r="M30" s="359">
        <v>3.8</v>
      </c>
      <c r="N30" s="362">
        <v>48</v>
      </c>
      <c r="O30" s="361">
        <v>2.2999999999999998</v>
      </c>
      <c r="P30" s="363">
        <v>193</v>
      </c>
      <c r="Q30" s="359">
        <v>9.1</v>
      </c>
    </row>
    <row r="31" spans="1:17" s="372" customFormat="1" ht="30" customHeight="1" x14ac:dyDescent="0.3">
      <c r="A31" s="111">
        <v>43830</v>
      </c>
      <c r="B31" s="365" t="s">
        <v>272</v>
      </c>
      <c r="C31" s="252">
        <v>187</v>
      </c>
      <c r="D31" s="367">
        <v>741</v>
      </c>
      <c r="E31" s="368">
        <v>94.2</v>
      </c>
      <c r="F31" s="366">
        <v>385</v>
      </c>
      <c r="G31" s="369">
        <v>48.9</v>
      </c>
      <c r="H31" s="367">
        <v>199</v>
      </c>
      <c r="I31" s="368">
        <v>25.3</v>
      </c>
      <c r="J31" s="366">
        <v>39</v>
      </c>
      <c r="K31" s="369">
        <v>5</v>
      </c>
      <c r="L31" s="367">
        <v>29</v>
      </c>
      <c r="M31" s="368">
        <v>3.7</v>
      </c>
      <c r="N31" s="370">
        <v>16</v>
      </c>
      <c r="O31" s="369">
        <v>2</v>
      </c>
      <c r="P31" s="371">
        <v>46</v>
      </c>
      <c r="Q31" s="368">
        <v>5.8</v>
      </c>
    </row>
    <row r="32" spans="1:17" s="372" customFormat="1" ht="30" customHeight="1" x14ac:dyDescent="0.3">
      <c r="A32" s="111">
        <v>43830</v>
      </c>
      <c r="B32" s="365" t="s">
        <v>273</v>
      </c>
      <c r="C32" s="252">
        <v>1343</v>
      </c>
      <c r="D32" s="367">
        <v>1196</v>
      </c>
      <c r="E32" s="368">
        <v>89.1</v>
      </c>
      <c r="F32" s="366">
        <v>624</v>
      </c>
      <c r="G32" s="369">
        <v>46.5</v>
      </c>
      <c r="H32" s="367">
        <v>189</v>
      </c>
      <c r="I32" s="368">
        <v>14.1</v>
      </c>
      <c r="J32" s="366">
        <v>234</v>
      </c>
      <c r="K32" s="369">
        <v>17.399999999999999</v>
      </c>
      <c r="L32" s="367">
        <v>53</v>
      </c>
      <c r="M32" s="368">
        <v>3.9</v>
      </c>
      <c r="N32" s="370">
        <v>32</v>
      </c>
      <c r="O32" s="369">
        <v>2.4</v>
      </c>
      <c r="P32" s="371">
        <v>147</v>
      </c>
      <c r="Q32" s="368">
        <v>10.9</v>
      </c>
    </row>
    <row r="33" spans="1:17" s="364" customFormat="1" ht="30" customHeight="1" x14ac:dyDescent="0.3">
      <c r="A33" s="356">
        <v>44196</v>
      </c>
      <c r="B33" s="357" t="s">
        <v>271</v>
      </c>
      <c r="C33" s="248">
        <v>2091</v>
      </c>
      <c r="D33" s="358">
        <v>1909</v>
      </c>
      <c r="E33" s="359">
        <v>91.3</v>
      </c>
      <c r="F33" s="360">
        <v>953</v>
      </c>
      <c r="G33" s="361">
        <v>45.6</v>
      </c>
      <c r="H33" s="358">
        <v>408</v>
      </c>
      <c r="I33" s="359">
        <v>19.5</v>
      </c>
      <c r="J33" s="360">
        <v>284</v>
      </c>
      <c r="K33" s="361">
        <v>13.6</v>
      </c>
      <c r="L33" s="358">
        <v>81</v>
      </c>
      <c r="M33" s="359">
        <v>3.9</v>
      </c>
      <c r="N33" s="362">
        <v>49</v>
      </c>
      <c r="O33" s="361">
        <v>2.2999999999999998</v>
      </c>
      <c r="P33" s="363">
        <v>182</v>
      </c>
      <c r="Q33" s="359">
        <v>8.6999999999999993</v>
      </c>
    </row>
    <row r="34" spans="1:17" s="145" customFormat="1" ht="30" customHeight="1" x14ac:dyDescent="0.3">
      <c r="A34" s="107">
        <v>44196</v>
      </c>
      <c r="B34" s="194" t="s">
        <v>274</v>
      </c>
      <c r="C34" s="252">
        <v>821</v>
      </c>
      <c r="D34" s="253">
        <v>774</v>
      </c>
      <c r="E34" s="174">
        <v>94.3</v>
      </c>
      <c r="F34" s="245">
        <v>381</v>
      </c>
      <c r="G34" s="158">
        <v>46.4</v>
      </c>
      <c r="H34" s="253">
        <v>220</v>
      </c>
      <c r="I34" s="174">
        <v>26.8</v>
      </c>
      <c r="J34" s="245">
        <v>40</v>
      </c>
      <c r="K34" s="158">
        <v>4.9000000000000004</v>
      </c>
      <c r="L34" s="253">
        <v>35</v>
      </c>
      <c r="M34" s="174">
        <v>4.3</v>
      </c>
      <c r="N34" s="254">
        <v>16</v>
      </c>
      <c r="O34" s="158">
        <v>1.9</v>
      </c>
      <c r="P34" s="215">
        <v>47</v>
      </c>
      <c r="Q34" s="174">
        <v>5.7</v>
      </c>
    </row>
    <row r="35" spans="1:17" s="145" customFormat="1" ht="30" customHeight="1" x14ac:dyDescent="0.3">
      <c r="A35" s="107">
        <v>44196</v>
      </c>
      <c r="B35" s="194" t="s">
        <v>273</v>
      </c>
      <c r="C35" s="252">
        <v>1270</v>
      </c>
      <c r="D35" s="253">
        <v>1135</v>
      </c>
      <c r="E35" s="174">
        <v>89.4</v>
      </c>
      <c r="F35" s="245">
        <v>572</v>
      </c>
      <c r="G35" s="158">
        <v>45</v>
      </c>
      <c r="H35" s="253">
        <v>188</v>
      </c>
      <c r="I35" s="174">
        <v>14.8</v>
      </c>
      <c r="J35" s="245">
        <v>244</v>
      </c>
      <c r="K35" s="158">
        <v>19.2</v>
      </c>
      <c r="L35" s="253">
        <v>46</v>
      </c>
      <c r="M35" s="174">
        <v>3.6</v>
      </c>
      <c r="N35" s="254">
        <v>33</v>
      </c>
      <c r="O35" s="158">
        <v>2.6</v>
      </c>
      <c r="P35" s="215">
        <v>135</v>
      </c>
      <c r="Q35" s="174">
        <v>10.6</v>
      </c>
    </row>
    <row r="36" spans="1:17" s="145" customFormat="1" ht="30" customHeight="1" x14ac:dyDescent="0.3">
      <c r="B36" s="194"/>
    </row>
    <row r="37" spans="1:17" s="145" customFormat="1" ht="30" customHeight="1" x14ac:dyDescent="0.3">
      <c r="B37" s="194"/>
    </row>
    <row r="38" spans="1:17" s="145" customFormat="1" ht="30" customHeight="1" x14ac:dyDescent="0.3"/>
    <row r="39" spans="1:17" s="145" customFormat="1" ht="30" customHeight="1" x14ac:dyDescent="0.3"/>
    <row r="40" spans="1:17" s="145" customFormat="1" ht="30" customHeight="1" x14ac:dyDescent="0.3"/>
    <row r="41" spans="1:17" s="145" customFormat="1" ht="30" customHeight="1" x14ac:dyDescent="0.3"/>
    <row r="42" spans="1:17" s="145" customFormat="1" ht="30" customHeight="1" x14ac:dyDescent="0.3"/>
    <row r="43" spans="1:17" s="145" customFormat="1" ht="30" customHeight="1" x14ac:dyDescent="0.3"/>
    <row r="44" spans="1:17" s="145" customFormat="1" ht="30" customHeight="1" x14ac:dyDescent="0.3"/>
    <row r="45" spans="1:17" s="145" customFormat="1" ht="30" customHeight="1" x14ac:dyDescent="0.3"/>
    <row r="46" spans="1:17" s="145" customFormat="1" ht="30" customHeight="1" x14ac:dyDescent="0.3"/>
    <row r="47" spans="1:17" s="145" customFormat="1" ht="30" customHeight="1" x14ac:dyDescent="0.3"/>
    <row r="48" spans="1:17"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30" customHeight="1" x14ac:dyDescent="0.3"/>
    <row r="97" spans="4:4" s="145" customFormat="1" ht="30" customHeight="1" x14ac:dyDescent="0.3"/>
    <row r="98" spans="4:4" s="145" customFormat="1" ht="18" customHeight="1" x14ac:dyDescent="0.3"/>
    <row r="99" spans="4:4" s="145" customFormat="1" ht="18" customHeight="1" x14ac:dyDescent="0.3"/>
    <row r="100" spans="4:4" s="145" customFormat="1" ht="18" customHeight="1" x14ac:dyDescent="0.3"/>
    <row r="101" spans="4:4" s="145" customFormat="1" ht="18" customHeight="1" x14ac:dyDescent="0.3"/>
    <row r="102" spans="4:4" s="145" customFormat="1" ht="18" customHeight="1" x14ac:dyDescent="0.3"/>
    <row r="103" spans="4:4" s="145" customFormat="1" ht="18" customHeight="1" x14ac:dyDescent="0.3"/>
    <row r="104" spans="4:4" s="145" customFormat="1" ht="18" customHeight="1" x14ac:dyDescent="0.3"/>
    <row r="105" spans="4:4" s="145" customFormat="1" ht="18" customHeight="1" x14ac:dyDescent="0.3"/>
    <row r="106" spans="4:4" ht="18" customHeight="1" x14ac:dyDescent="0.3">
      <c r="D106" s="145"/>
    </row>
  </sheetData>
  <autoFilter ref="A5:B35" xr:uid="{B432F838-C946-4DC2-BA6D-2EAF4942DBB7}"/>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22B2-38D5-421B-81C6-DD074CB2246C}">
  <sheetPr>
    <tabColor rgb="FFFEF4E5"/>
  </sheetPr>
  <dimension ref="A1:Q89"/>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1" style="138" customWidth="1"/>
    <col min="3" max="3" width="34.77734375" style="138" customWidth="1"/>
    <col min="4" max="4" width="14.33203125" style="138" customWidth="1"/>
    <col min="5" max="5" width="25.21875" style="138" customWidth="1"/>
    <col min="6" max="6" width="14.33203125" style="138" customWidth="1"/>
    <col min="7" max="7" width="25.5546875" style="138" customWidth="1"/>
    <col min="8" max="8" width="14.33203125" style="138" customWidth="1"/>
    <col min="9" max="9" width="25.44140625" style="138" customWidth="1"/>
    <col min="10" max="10" width="14.33203125" style="138" customWidth="1"/>
    <col min="11" max="11" width="25.21875" style="138" customWidth="1"/>
    <col min="12" max="12" width="14.33203125" style="138" customWidth="1"/>
    <col min="13" max="13" width="25.44140625" style="138" customWidth="1"/>
    <col min="14" max="14" width="14.33203125" style="138" customWidth="1"/>
    <col min="15" max="15" width="25.44140625" style="138" customWidth="1"/>
    <col min="16" max="16" width="14.33203125" style="138" customWidth="1"/>
    <col min="17" max="17" width="25.21875" style="138" customWidth="1"/>
    <col min="18" max="16384" width="8.5546875" style="138"/>
  </cols>
  <sheetData>
    <row r="1" spans="1:17" s="68" customFormat="1" ht="18" customHeight="1" x14ac:dyDescent="0.3">
      <c r="A1" s="382" t="s">
        <v>472</v>
      </c>
      <c r="B1" s="382" t="s">
        <v>275</v>
      </c>
    </row>
    <row r="2" spans="1:17" ht="18" customHeight="1" x14ac:dyDescent="0.3">
      <c r="A2" s="136"/>
      <c r="B2" s="131" t="s">
        <v>276</v>
      </c>
    </row>
    <row r="3" spans="1:17" s="145" customFormat="1" ht="18" customHeight="1" x14ac:dyDescent="0.3"/>
    <row r="4" spans="1:17" s="145" customFormat="1" ht="30" customHeight="1" x14ac:dyDescent="0.3">
      <c r="A4" s="162"/>
      <c r="B4" s="256"/>
      <c r="C4" s="609" t="s">
        <v>261</v>
      </c>
      <c r="D4" s="614" t="s">
        <v>277</v>
      </c>
      <c r="E4" s="614"/>
      <c r="F4" s="612" t="s">
        <v>263</v>
      </c>
      <c r="G4" s="615"/>
      <c r="H4" s="614" t="s">
        <v>278</v>
      </c>
      <c r="I4" s="614"/>
      <c r="J4" s="612" t="s">
        <v>279</v>
      </c>
      <c r="K4" s="615"/>
      <c r="L4" s="612" t="s">
        <v>266</v>
      </c>
      <c r="M4" s="615"/>
      <c r="N4" s="612" t="s">
        <v>280</v>
      </c>
      <c r="O4" s="615"/>
      <c r="P4" s="612" t="s">
        <v>281</v>
      </c>
      <c r="Q4" s="615"/>
    </row>
    <row r="5" spans="1:17" s="145" customFormat="1" ht="30" customHeight="1" thickBot="1" x14ac:dyDescent="0.35">
      <c r="A5" s="162"/>
      <c r="B5" s="256"/>
      <c r="C5" s="618"/>
      <c r="D5" s="172" t="s">
        <v>269</v>
      </c>
      <c r="E5" s="171" t="s">
        <v>270</v>
      </c>
      <c r="F5" s="170" t="s">
        <v>269</v>
      </c>
      <c r="G5" s="170" t="s">
        <v>270</v>
      </c>
      <c r="H5" s="172" t="s">
        <v>269</v>
      </c>
      <c r="I5" s="171" t="s">
        <v>270</v>
      </c>
      <c r="J5" s="170" t="s">
        <v>269</v>
      </c>
      <c r="K5" s="170" t="s">
        <v>270</v>
      </c>
      <c r="L5" s="172" t="s">
        <v>269</v>
      </c>
      <c r="M5" s="171" t="s">
        <v>270</v>
      </c>
      <c r="N5" s="170" t="s">
        <v>269</v>
      </c>
      <c r="O5" s="170" t="s">
        <v>270</v>
      </c>
      <c r="P5" s="172" t="s">
        <v>269</v>
      </c>
      <c r="Q5" s="171" t="s">
        <v>270</v>
      </c>
    </row>
    <row r="6" spans="1:17" s="151" customFormat="1" ht="30" customHeight="1" x14ac:dyDescent="0.3">
      <c r="A6" s="149">
        <v>40908</v>
      </c>
      <c r="B6" s="195" t="s">
        <v>271</v>
      </c>
      <c r="C6" s="257">
        <v>834</v>
      </c>
      <c r="D6" s="250">
        <v>752</v>
      </c>
      <c r="E6" s="152">
        <v>90.2</v>
      </c>
      <c r="F6" s="249">
        <v>644</v>
      </c>
      <c r="G6" s="222">
        <v>77.2</v>
      </c>
      <c r="H6" s="153">
        <v>88</v>
      </c>
      <c r="I6" s="152">
        <v>10.6</v>
      </c>
      <c r="J6" s="225">
        <v>5</v>
      </c>
      <c r="K6" s="222">
        <v>0.6</v>
      </c>
      <c r="L6" s="225">
        <v>21</v>
      </c>
      <c r="M6" s="222">
        <v>2.5</v>
      </c>
      <c r="N6" s="225">
        <v>20</v>
      </c>
      <c r="O6" s="222">
        <v>2.4</v>
      </c>
      <c r="P6" s="225">
        <v>82</v>
      </c>
      <c r="Q6" s="222">
        <v>9.8000000000000007</v>
      </c>
    </row>
    <row r="7" spans="1:17" s="145" customFormat="1" ht="30" customHeight="1" x14ac:dyDescent="0.3">
      <c r="A7" s="107">
        <v>40908</v>
      </c>
      <c r="B7" s="194" t="s">
        <v>272</v>
      </c>
      <c r="C7" s="258">
        <v>54</v>
      </c>
      <c r="D7" s="147">
        <v>48</v>
      </c>
      <c r="E7" s="158">
        <v>88.9</v>
      </c>
      <c r="F7" s="173">
        <v>42</v>
      </c>
      <c r="G7" s="174">
        <v>77.8</v>
      </c>
      <c r="H7" s="147">
        <v>6</v>
      </c>
      <c r="I7" s="158">
        <v>11.1</v>
      </c>
      <c r="J7" s="212" t="s">
        <v>34</v>
      </c>
      <c r="K7" s="210" t="s">
        <v>34</v>
      </c>
      <c r="L7" s="212" t="s">
        <v>34</v>
      </c>
      <c r="M7" s="210" t="s">
        <v>34</v>
      </c>
      <c r="N7" s="212" t="s">
        <v>34</v>
      </c>
      <c r="O7" s="210" t="s">
        <v>34</v>
      </c>
      <c r="P7" s="173">
        <v>6</v>
      </c>
      <c r="Q7" s="174">
        <v>11.1</v>
      </c>
    </row>
    <row r="8" spans="1:17" s="145" customFormat="1" ht="30" customHeight="1" x14ac:dyDescent="0.3">
      <c r="A8" s="107">
        <v>40908</v>
      </c>
      <c r="B8" s="194" t="s">
        <v>273</v>
      </c>
      <c r="C8" s="258">
        <v>780</v>
      </c>
      <c r="D8" s="245">
        <v>704</v>
      </c>
      <c r="E8" s="158">
        <v>90.3</v>
      </c>
      <c r="F8" s="253">
        <v>602</v>
      </c>
      <c r="G8" s="174">
        <v>77.2</v>
      </c>
      <c r="H8" s="147">
        <v>82</v>
      </c>
      <c r="I8" s="158">
        <v>10.5</v>
      </c>
      <c r="J8" s="173">
        <v>5</v>
      </c>
      <c r="K8" s="174">
        <v>0.6</v>
      </c>
      <c r="L8" s="173">
        <v>21</v>
      </c>
      <c r="M8" s="174">
        <v>2.7</v>
      </c>
      <c r="N8" s="173">
        <v>20</v>
      </c>
      <c r="O8" s="174">
        <v>2.6</v>
      </c>
      <c r="P8" s="173">
        <v>76</v>
      </c>
      <c r="Q8" s="174">
        <v>9.6999999999999993</v>
      </c>
    </row>
    <row r="9" spans="1:17" s="151" customFormat="1" ht="30" customHeight="1" x14ac:dyDescent="0.3">
      <c r="A9" s="149">
        <v>43465</v>
      </c>
      <c r="B9" s="195" t="s">
        <v>271</v>
      </c>
      <c r="C9" s="257">
        <v>700</v>
      </c>
      <c r="D9" s="153">
        <v>672</v>
      </c>
      <c r="E9" s="152">
        <v>96</v>
      </c>
      <c r="F9" s="225">
        <v>616</v>
      </c>
      <c r="G9" s="222">
        <v>88</v>
      </c>
      <c r="H9" s="153">
        <v>59</v>
      </c>
      <c r="I9" s="152">
        <v>8.4</v>
      </c>
      <c r="J9" s="225">
        <v>1</v>
      </c>
      <c r="K9" s="222">
        <v>0.1</v>
      </c>
      <c r="L9" s="225">
        <v>10</v>
      </c>
      <c r="M9" s="222">
        <v>1.4</v>
      </c>
      <c r="N9" s="225">
        <v>20</v>
      </c>
      <c r="O9" s="222">
        <v>2.9</v>
      </c>
      <c r="P9" s="225">
        <v>28</v>
      </c>
      <c r="Q9" s="222">
        <v>4</v>
      </c>
    </row>
    <row r="10" spans="1:17" s="145" customFormat="1" ht="30" customHeight="1" x14ac:dyDescent="0.3">
      <c r="A10" s="107">
        <v>43465</v>
      </c>
      <c r="B10" s="194" t="s">
        <v>272</v>
      </c>
      <c r="C10" s="258">
        <v>268</v>
      </c>
      <c r="D10" s="147">
        <v>260</v>
      </c>
      <c r="E10" s="158">
        <v>97</v>
      </c>
      <c r="F10" s="173">
        <v>238</v>
      </c>
      <c r="G10" s="174">
        <v>88.8</v>
      </c>
      <c r="H10" s="147">
        <v>32</v>
      </c>
      <c r="I10" s="158">
        <v>11.9</v>
      </c>
      <c r="J10" s="212" t="s">
        <v>34</v>
      </c>
      <c r="K10" s="210" t="s">
        <v>34</v>
      </c>
      <c r="L10" s="173">
        <v>1</v>
      </c>
      <c r="M10" s="174">
        <v>0.4</v>
      </c>
      <c r="N10" s="173">
        <v>12</v>
      </c>
      <c r="O10" s="174">
        <v>4.5</v>
      </c>
      <c r="P10" s="173">
        <v>8</v>
      </c>
      <c r="Q10" s="174">
        <v>3</v>
      </c>
    </row>
    <row r="11" spans="1:17" s="145" customFormat="1" ht="30" customHeight="1" x14ac:dyDescent="0.3">
      <c r="A11" s="107">
        <v>43465</v>
      </c>
      <c r="B11" s="194" t="s">
        <v>273</v>
      </c>
      <c r="C11" s="258">
        <v>432</v>
      </c>
      <c r="D11" s="147">
        <v>412</v>
      </c>
      <c r="E11" s="158">
        <v>95.4</v>
      </c>
      <c r="F11" s="173">
        <v>378</v>
      </c>
      <c r="G11" s="174">
        <v>87.5</v>
      </c>
      <c r="H11" s="147">
        <v>27</v>
      </c>
      <c r="I11" s="158">
        <v>6.3</v>
      </c>
      <c r="J11" s="173">
        <v>1</v>
      </c>
      <c r="K11" s="174">
        <v>0.2</v>
      </c>
      <c r="L11" s="173">
        <v>9</v>
      </c>
      <c r="M11" s="174">
        <v>2.1</v>
      </c>
      <c r="N11" s="173">
        <v>8</v>
      </c>
      <c r="O11" s="174">
        <v>1.9</v>
      </c>
      <c r="P11" s="173">
        <v>20</v>
      </c>
      <c r="Q11" s="174">
        <v>4.5999999999999996</v>
      </c>
    </row>
    <row r="12" spans="1:17" s="151" customFormat="1" ht="30" customHeight="1" x14ac:dyDescent="0.3">
      <c r="A12" s="149">
        <v>43830</v>
      </c>
      <c r="B12" s="195" t="s">
        <v>271</v>
      </c>
      <c r="C12" s="257">
        <v>684</v>
      </c>
      <c r="D12" s="153">
        <v>656</v>
      </c>
      <c r="E12" s="152">
        <v>95.9</v>
      </c>
      <c r="F12" s="225">
        <v>607</v>
      </c>
      <c r="G12" s="222">
        <v>88.7</v>
      </c>
      <c r="H12" s="153">
        <v>58</v>
      </c>
      <c r="I12" s="152">
        <v>8.5</v>
      </c>
      <c r="J12" s="259" t="s">
        <v>34</v>
      </c>
      <c r="K12" s="260" t="s">
        <v>34</v>
      </c>
      <c r="L12" s="225">
        <v>8</v>
      </c>
      <c r="M12" s="222">
        <v>1.2</v>
      </c>
      <c r="N12" s="225">
        <v>22</v>
      </c>
      <c r="O12" s="222">
        <v>3.2</v>
      </c>
      <c r="P12" s="225">
        <v>28</v>
      </c>
      <c r="Q12" s="222">
        <v>4.0999999999999996</v>
      </c>
    </row>
    <row r="13" spans="1:17" s="145" customFormat="1" ht="30" customHeight="1" x14ac:dyDescent="0.3">
      <c r="A13" s="107">
        <v>43830</v>
      </c>
      <c r="B13" s="194" t="s">
        <v>272</v>
      </c>
      <c r="C13" s="258">
        <v>266</v>
      </c>
      <c r="D13" s="147">
        <v>257</v>
      </c>
      <c r="E13" s="158">
        <v>96.6</v>
      </c>
      <c r="F13" s="173">
        <v>237</v>
      </c>
      <c r="G13" s="174">
        <v>89.1</v>
      </c>
      <c r="H13" s="147">
        <v>30</v>
      </c>
      <c r="I13" s="158">
        <v>11.3</v>
      </c>
      <c r="J13" s="212" t="s">
        <v>34</v>
      </c>
      <c r="K13" s="210" t="s">
        <v>34</v>
      </c>
      <c r="L13" s="173">
        <v>1</v>
      </c>
      <c r="M13" s="174">
        <v>0.4</v>
      </c>
      <c r="N13" s="173">
        <v>12</v>
      </c>
      <c r="O13" s="174">
        <v>4.5</v>
      </c>
      <c r="P13" s="173">
        <v>9</v>
      </c>
      <c r="Q13" s="174">
        <v>3.4</v>
      </c>
    </row>
    <row r="14" spans="1:17" s="145" customFormat="1" ht="30" customHeight="1" x14ac:dyDescent="0.3">
      <c r="A14" s="107">
        <v>43830</v>
      </c>
      <c r="B14" s="194" t="s">
        <v>273</v>
      </c>
      <c r="C14" s="258">
        <v>418</v>
      </c>
      <c r="D14" s="147">
        <v>399</v>
      </c>
      <c r="E14" s="158">
        <v>95.5</v>
      </c>
      <c r="F14" s="173">
        <v>370</v>
      </c>
      <c r="G14" s="174">
        <v>88.5</v>
      </c>
      <c r="H14" s="147">
        <v>28</v>
      </c>
      <c r="I14" s="158">
        <v>6.7</v>
      </c>
      <c r="J14" s="212" t="s">
        <v>34</v>
      </c>
      <c r="K14" s="210" t="s">
        <v>34</v>
      </c>
      <c r="L14" s="173">
        <v>7</v>
      </c>
      <c r="M14" s="174">
        <v>1.7</v>
      </c>
      <c r="N14" s="173">
        <v>10</v>
      </c>
      <c r="O14" s="174">
        <v>2.4</v>
      </c>
      <c r="P14" s="173">
        <v>19</v>
      </c>
      <c r="Q14" s="174">
        <v>4.5</v>
      </c>
    </row>
    <row r="15" spans="1:17" s="151" customFormat="1" ht="30" customHeight="1" x14ac:dyDescent="0.3">
      <c r="A15" s="261">
        <v>44196</v>
      </c>
      <c r="B15" s="195" t="s">
        <v>271</v>
      </c>
      <c r="C15" s="257">
        <v>676</v>
      </c>
      <c r="D15" s="153">
        <v>654</v>
      </c>
      <c r="E15" s="152">
        <v>96.7</v>
      </c>
      <c r="F15" s="225">
        <v>605</v>
      </c>
      <c r="G15" s="222">
        <v>89.5</v>
      </c>
      <c r="H15" s="153">
        <v>54</v>
      </c>
      <c r="I15" s="152">
        <v>8</v>
      </c>
      <c r="J15" s="225">
        <v>1</v>
      </c>
      <c r="K15" s="222">
        <v>0.1</v>
      </c>
      <c r="L15" s="225">
        <v>8</v>
      </c>
      <c r="M15" s="222">
        <v>1.2</v>
      </c>
      <c r="N15" s="225">
        <v>17</v>
      </c>
      <c r="O15" s="222">
        <v>2.5</v>
      </c>
      <c r="P15" s="225">
        <v>22</v>
      </c>
      <c r="Q15" s="222">
        <v>3.3</v>
      </c>
    </row>
    <row r="16" spans="1:17" s="145" customFormat="1" ht="30" customHeight="1" x14ac:dyDescent="0.3">
      <c r="A16" s="262">
        <v>44196</v>
      </c>
      <c r="B16" s="194" t="s">
        <v>274</v>
      </c>
      <c r="C16" s="258">
        <v>264</v>
      </c>
      <c r="D16" s="147">
        <v>256</v>
      </c>
      <c r="E16" s="158">
        <v>97</v>
      </c>
      <c r="F16" s="173">
        <v>238</v>
      </c>
      <c r="G16" s="174">
        <v>90.2</v>
      </c>
      <c r="H16" s="147">
        <v>26</v>
      </c>
      <c r="I16" s="158">
        <v>9.8000000000000007</v>
      </c>
      <c r="J16" s="212" t="s">
        <v>34</v>
      </c>
      <c r="K16" s="210" t="s">
        <v>34</v>
      </c>
      <c r="L16" s="173">
        <v>1</v>
      </c>
      <c r="M16" s="174">
        <v>0.4</v>
      </c>
      <c r="N16" s="173">
        <v>10</v>
      </c>
      <c r="O16" s="174">
        <v>3.8</v>
      </c>
      <c r="P16" s="173">
        <v>8</v>
      </c>
      <c r="Q16" s="174">
        <v>3</v>
      </c>
    </row>
    <row r="17" spans="1:17" s="145" customFormat="1" ht="30" customHeight="1" x14ac:dyDescent="0.3">
      <c r="A17" s="262">
        <v>44196</v>
      </c>
      <c r="B17" s="194" t="s">
        <v>273</v>
      </c>
      <c r="C17" s="258">
        <v>412</v>
      </c>
      <c r="D17" s="147">
        <v>398</v>
      </c>
      <c r="E17" s="158">
        <v>96.6</v>
      </c>
      <c r="F17" s="173">
        <v>367</v>
      </c>
      <c r="G17" s="174">
        <v>89.1</v>
      </c>
      <c r="H17" s="147">
        <v>28</v>
      </c>
      <c r="I17" s="158">
        <v>6.8</v>
      </c>
      <c r="J17" s="173">
        <v>1</v>
      </c>
      <c r="K17" s="174">
        <v>0.2</v>
      </c>
      <c r="L17" s="173">
        <v>7</v>
      </c>
      <c r="M17" s="174">
        <v>1.7</v>
      </c>
      <c r="N17" s="173">
        <v>7</v>
      </c>
      <c r="O17" s="174">
        <v>1.7</v>
      </c>
      <c r="P17" s="173">
        <v>14</v>
      </c>
      <c r="Q17" s="174">
        <v>3.4</v>
      </c>
    </row>
    <row r="18" spans="1:17" s="145" customFormat="1" ht="30" customHeight="1" x14ac:dyDescent="0.3">
      <c r="C18" s="173"/>
      <c r="E18" s="178"/>
      <c r="F18" s="147"/>
      <c r="G18" s="178"/>
      <c r="H18" s="147"/>
      <c r="I18" s="178"/>
      <c r="J18" s="147"/>
      <c r="K18" s="178"/>
      <c r="L18" s="147"/>
      <c r="M18" s="147"/>
      <c r="N18" s="147"/>
      <c r="O18" s="178"/>
      <c r="P18" s="147"/>
      <c r="Q18" s="178"/>
    </row>
    <row r="19" spans="1:17" s="145" customFormat="1" ht="30" customHeight="1" x14ac:dyDescent="0.3">
      <c r="C19" s="173"/>
      <c r="E19" s="178"/>
      <c r="F19" s="147"/>
      <c r="G19" s="178"/>
      <c r="H19" s="147"/>
      <c r="I19" s="178"/>
      <c r="J19" s="147"/>
      <c r="K19" s="178"/>
      <c r="L19" s="147"/>
      <c r="M19" s="147"/>
      <c r="N19" s="147"/>
      <c r="O19" s="178"/>
      <c r="P19" s="147"/>
      <c r="Q19" s="178"/>
    </row>
    <row r="20" spans="1:17" s="145" customFormat="1" ht="30" customHeight="1" x14ac:dyDescent="0.3">
      <c r="C20" s="173"/>
      <c r="E20" s="178"/>
      <c r="F20" s="147"/>
      <c r="G20" s="178"/>
      <c r="H20" s="147"/>
      <c r="I20" s="178"/>
      <c r="J20" s="147"/>
      <c r="K20" s="178"/>
      <c r="L20" s="147"/>
      <c r="M20" s="178"/>
      <c r="N20" s="147"/>
      <c r="O20" s="178"/>
      <c r="P20" s="147"/>
      <c r="Q20" s="178"/>
    </row>
    <row r="21" spans="1:17" s="145" customFormat="1" ht="30" customHeight="1" x14ac:dyDescent="0.3">
      <c r="C21" s="173"/>
      <c r="E21" s="178"/>
      <c r="F21" s="147"/>
      <c r="G21" s="178"/>
      <c r="H21" s="147"/>
      <c r="I21" s="178"/>
      <c r="J21" s="147"/>
      <c r="K21" s="178"/>
      <c r="L21" s="147"/>
      <c r="M21" s="178"/>
      <c r="N21" s="147"/>
      <c r="O21" s="178"/>
      <c r="P21" s="147"/>
      <c r="Q21" s="178"/>
    </row>
    <row r="22" spans="1:17" s="145" customFormat="1" ht="30" customHeight="1" x14ac:dyDescent="0.3">
      <c r="C22" s="173"/>
      <c r="E22" s="178"/>
      <c r="F22" s="147"/>
      <c r="G22" s="178"/>
      <c r="H22" s="147"/>
      <c r="I22" s="178"/>
      <c r="J22" s="147"/>
      <c r="K22" s="178"/>
      <c r="L22" s="147"/>
      <c r="M22" s="178"/>
      <c r="N22" s="147"/>
      <c r="O22" s="178"/>
      <c r="P22" s="147"/>
      <c r="Q22" s="178"/>
    </row>
    <row r="23" spans="1:17" s="145" customFormat="1" ht="30" customHeight="1" x14ac:dyDescent="0.3">
      <c r="C23" s="173"/>
      <c r="E23" s="178"/>
      <c r="F23" s="147"/>
      <c r="G23" s="178"/>
      <c r="H23" s="147"/>
      <c r="I23" s="178"/>
      <c r="J23" s="147"/>
      <c r="K23" s="178"/>
      <c r="L23" s="147"/>
      <c r="M23" s="178"/>
      <c r="N23" s="147"/>
      <c r="O23" s="178"/>
      <c r="P23" s="147"/>
      <c r="Q23" s="178"/>
    </row>
    <row r="24" spans="1:17" s="145" customFormat="1" ht="30" customHeight="1" x14ac:dyDescent="0.3">
      <c r="C24" s="173"/>
      <c r="E24" s="178"/>
      <c r="F24" s="147"/>
      <c r="G24" s="178"/>
      <c r="H24" s="147"/>
      <c r="I24" s="178"/>
      <c r="J24" s="147"/>
      <c r="K24" s="178"/>
      <c r="L24" s="147"/>
      <c r="M24" s="178"/>
      <c r="N24" s="147"/>
      <c r="O24" s="178"/>
      <c r="P24" s="147"/>
      <c r="Q24" s="178"/>
    </row>
    <row r="25" spans="1:17" s="145" customFormat="1" ht="30" customHeight="1" x14ac:dyDescent="0.3">
      <c r="C25" s="173"/>
      <c r="E25" s="178"/>
      <c r="F25" s="147"/>
      <c r="G25" s="178"/>
      <c r="H25" s="147"/>
      <c r="I25" s="178"/>
      <c r="J25" s="147"/>
      <c r="K25" s="178"/>
      <c r="L25" s="147"/>
      <c r="M25" s="178"/>
      <c r="N25" s="147"/>
      <c r="O25" s="178"/>
      <c r="P25" s="147"/>
      <c r="Q25" s="178"/>
    </row>
    <row r="26" spans="1:17" s="145" customFormat="1" ht="30" customHeight="1" x14ac:dyDescent="0.3">
      <c r="C26" s="173"/>
      <c r="E26" s="178"/>
      <c r="F26" s="147"/>
      <c r="G26" s="178"/>
      <c r="H26" s="147"/>
      <c r="I26" s="178"/>
      <c r="J26" s="147"/>
      <c r="K26" s="178"/>
      <c r="L26" s="147"/>
      <c r="M26" s="178"/>
      <c r="N26" s="147"/>
      <c r="O26" s="178"/>
      <c r="P26" s="147"/>
      <c r="Q26" s="178"/>
    </row>
    <row r="27" spans="1:17" s="145" customFormat="1" ht="30" customHeight="1" x14ac:dyDescent="0.3">
      <c r="C27" s="173"/>
      <c r="E27" s="178"/>
      <c r="F27" s="147"/>
      <c r="G27" s="178"/>
      <c r="H27" s="147"/>
      <c r="I27" s="178"/>
      <c r="J27" s="147"/>
      <c r="K27" s="178"/>
      <c r="L27" s="147"/>
      <c r="M27" s="178"/>
      <c r="N27" s="147"/>
      <c r="O27" s="178"/>
      <c r="P27" s="147"/>
      <c r="Q27" s="178"/>
    </row>
    <row r="28" spans="1:17" s="145" customFormat="1" ht="30" customHeight="1" x14ac:dyDescent="0.3">
      <c r="C28" s="173"/>
      <c r="E28" s="178"/>
      <c r="F28" s="147"/>
      <c r="G28" s="178"/>
      <c r="H28" s="147"/>
      <c r="I28" s="178"/>
      <c r="J28" s="147"/>
      <c r="K28" s="178"/>
      <c r="L28" s="147"/>
      <c r="M28" s="178"/>
      <c r="N28" s="147"/>
      <c r="O28" s="178"/>
      <c r="P28" s="147"/>
      <c r="Q28" s="178"/>
    </row>
    <row r="29" spans="1:17" s="145" customFormat="1" ht="30" customHeight="1" x14ac:dyDescent="0.3">
      <c r="C29" s="173"/>
      <c r="E29" s="178"/>
      <c r="F29" s="147"/>
      <c r="G29" s="178"/>
      <c r="H29" s="147"/>
      <c r="I29" s="178"/>
      <c r="J29" s="147"/>
      <c r="K29" s="178"/>
      <c r="L29" s="147"/>
      <c r="M29" s="178"/>
      <c r="N29" s="147"/>
      <c r="O29" s="178"/>
      <c r="P29" s="147"/>
      <c r="Q29" s="178"/>
    </row>
    <row r="30" spans="1:17" s="145" customFormat="1" ht="30" customHeight="1" x14ac:dyDescent="0.3">
      <c r="C30" s="173"/>
      <c r="E30" s="178"/>
      <c r="F30" s="147"/>
      <c r="G30" s="178"/>
      <c r="H30" s="147"/>
      <c r="I30" s="178"/>
      <c r="J30" s="147"/>
      <c r="K30" s="178"/>
      <c r="L30" s="147"/>
      <c r="M30" s="178"/>
      <c r="N30" s="147"/>
      <c r="O30" s="178"/>
      <c r="P30" s="147"/>
      <c r="Q30" s="178"/>
    </row>
    <row r="31" spans="1:17" s="145" customFormat="1" ht="30" customHeight="1" x14ac:dyDescent="0.3">
      <c r="C31" s="173"/>
      <c r="E31" s="178"/>
      <c r="F31" s="147"/>
      <c r="G31" s="178"/>
      <c r="H31" s="147"/>
      <c r="I31" s="178"/>
      <c r="J31" s="147"/>
      <c r="K31" s="178"/>
      <c r="L31" s="147"/>
      <c r="M31" s="178"/>
      <c r="N31" s="147"/>
      <c r="O31" s="178"/>
      <c r="P31" s="147"/>
      <c r="Q31" s="178"/>
    </row>
    <row r="32" spans="1:17" s="145" customFormat="1" ht="30" customHeight="1" x14ac:dyDescent="0.3">
      <c r="C32" s="173"/>
      <c r="E32" s="178"/>
      <c r="F32" s="147"/>
      <c r="G32" s="178"/>
      <c r="H32" s="147"/>
      <c r="I32" s="178"/>
      <c r="J32" s="147"/>
      <c r="K32" s="178"/>
      <c r="L32" s="147"/>
      <c r="M32" s="178"/>
      <c r="N32" s="147"/>
      <c r="O32" s="178"/>
      <c r="P32" s="147"/>
      <c r="Q32" s="178"/>
    </row>
    <row r="33" spans="3:17" s="145" customFormat="1" ht="30" customHeight="1" x14ac:dyDescent="0.3">
      <c r="C33" s="173"/>
      <c r="E33" s="178"/>
      <c r="F33" s="147"/>
      <c r="G33" s="178"/>
      <c r="H33" s="147"/>
      <c r="I33" s="178"/>
      <c r="J33" s="147"/>
      <c r="K33" s="178"/>
      <c r="L33" s="147"/>
      <c r="M33" s="178"/>
      <c r="N33" s="147"/>
      <c r="O33" s="178"/>
      <c r="P33" s="147"/>
      <c r="Q33" s="178"/>
    </row>
    <row r="34" spans="3:17" s="145" customFormat="1" ht="30" customHeight="1" x14ac:dyDescent="0.3">
      <c r="C34" s="175"/>
      <c r="L34" s="147"/>
      <c r="M34" s="178"/>
    </row>
    <row r="35" spans="3:17" s="145" customFormat="1" ht="30" customHeight="1" x14ac:dyDescent="0.3">
      <c r="L35" s="147"/>
      <c r="M35" s="178"/>
    </row>
    <row r="36" spans="3:17" s="145" customFormat="1" ht="30" customHeight="1" x14ac:dyDescent="0.3"/>
    <row r="37" spans="3:17" s="145" customFormat="1" ht="30" customHeight="1" x14ac:dyDescent="0.3"/>
    <row r="38" spans="3:17" s="145" customFormat="1" ht="30" customHeight="1" x14ac:dyDescent="0.3"/>
    <row r="39" spans="3:17" s="145" customFormat="1" ht="30" customHeight="1" x14ac:dyDescent="0.3"/>
    <row r="40" spans="3:17" s="145" customFormat="1" ht="30" customHeight="1" x14ac:dyDescent="0.3"/>
    <row r="41" spans="3:17" s="145" customFormat="1" ht="30" customHeight="1" x14ac:dyDescent="0.3"/>
    <row r="42" spans="3:17" s="145" customFormat="1" ht="30" customHeight="1" x14ac:dyDescent="0.3"/>
    <row r="43" spans="3:17" s="145" customFormat="1" ht="30" customHeight="1" x14ac:dyDescent="0.3"/>
    <row r="44" spans="3:17" s="145" customFormat="1" ht="30" customHeight="1" x14ac:dyDescent="0.3"/>
    <row r="45" spans="3:17" s="145" customFormat="1" ht="30" customHeight="1" x14ac:dyDescent="0.3"/>
    <row r="46" spans="3:17" s="145" customFormat="1" ht="30" customHeight="1" x14ac:dyDescent="0.3"/>
    <row r="47" spans="3:17" s="145" customFormat="1" ht="30" customHeight="1" x14ac:dyDescent="0.3"/>
    <row r="48" spans="3:17"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pans="4:13" s="145" customFormat="1" ht="18" customHeight="1" x14ac:dyDescent="0.3"/>
    <row r="82" spans="4:13" s="145" customFormat="1" ht="18" customHeight="1" x14ac:dyDescent="0.3"/>
    <row r="83" spans="4:13" s="145" customFormat="1" ht="18" customHeight="1" x14ac:dyDescent="0.3"/>
    <row r="84" spans="4:13" s="145" customFormat="1" ht="18" customHeight="1" x14ac:dyDescent="0.3"/>
    <row r="85" spans="4:13" s="145" customFormat="1" ht="18" customHeight="1" x14ac:dyDescent="0.3"/>
    <row r="86" spans="4:13" s="145" customFormat="1" ht="18" customHeight="1" x14ac:dyDescent="0.3"/>
    <row r="87" spans="4:13" s="145" customFormat="1" ht="18" customHeight="1" x14ac:dyDescent="0.3"/>
    <row r="88" spans="4:13" ht="18" customHeight="1" x14ac:dyDescent="0.3">
      <c r="D88" s="145"/>
      <c r="L88" s="145"/>
      <c r="M88" s="145"/>
    </row>
    <row r="89" spans="4:13" ht="18" customHeight="1" x14ac:dyDescent="0.3">
      <c r="L89" s="145"/>
      <c r="M89" s="145"/>
    </row>
  </sheetData>
  <autoFilter ref="A5:B5" xr:uid="{3ADB63E8-CAE7-4F6F-81DF-1CE172A0EDE0}"/>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B183-633A-4675-B665-DE73F8FBA8EF}">
  <sheetPr>
    <tabColor rgb="FFFEF4E5"/>
  </sheetPr>
  <dimension ref="A1:N132"/>
  <sheetViews>
    <sheetView workbookViewId="0">
      <pane xSplit="2" ySplit="4" topLeftCell="D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1" style="138" customWidth="1"/>
    <col min="3" max="3" width="30.88671875" style="138" customWidth="1"/>
    <col min="4" max="5" width="17.77734375" style="138" customWidth="1"/>
    <col min="6" max="6" width="18.44140625" style="138" customWidth="1"/>
    <col min="7" max="8" width="17.77734375" style="138" customWidth="1"/>
    <col min="9" max="9" width="23.109375" style="138" customWidth="1"/>
    <col min="10" max="10" width="17.77734375" style="138" customWidth="1"/>
    <col min="11" max="13" width="24.6640625" style="138" customWidth="1"/>
    <col min="14" max="14" width="28.77734375" style="138" customWidth="1"/>
    <col min="15" max="16384" width="8.5546875" style="138"/>
  </cols>
  <sheetData>
    <row r="1" spans="1:14" s="71" customFormat="1" ht="18" customHeight="1" x14ac:dyDescent="0.3">
      <c r="A1" s="69" t="s">
        <v>473</v>
      </c>
      <c r="B1" s="69" t="s">
        <v>282</v>
      </c>
      <c r="C1" s="69"/>
    </row>
    <row r="2" spans="1:14" s="145" customFormat="1" ht="18" customHeight="1" x14ac:dyDescent="0.3">
      <c r="A2" s="136"/>
      <c r="B2" s="137" t="s">
        <v>283</v>
      </c>
      <c r="C2" s="139"/>
    </row>
    <row r="3" spans="1:14" s="145" customFormat="1" ht="18" customHeight="1" x14ac:dyDescent="0.3"/>
    <row r="4" spans="1:14" s="148" customFormat="1" ht="58.8" customHeight="1" thickBot="1" x14ac:dyDescent="0.35">
      <c r="A4" s="202"/>
      <c r="B4" s="202"/>
      <c r="C4" s="156" t="s">
        <v>284</v>
      </c>
      <c r="D4" s="143" t="s">
        <v>233</v>
      </c>
      <c r="E4" s="143" t="s">
        <v>285</v>
      </c>
      <c r="F4" s="143" t="s">
        <v>286</v>
      </c>
      <c r="G4" s="230" t="s">
        <v>287</v>
      </c>
      <c r="H4" s="143" t="s">
        <v>238</v>
      </c>
      <c r="I4" s="143" t="s">
        <v>239</v>
      </c>
      <c r="J4" s="143" t="s">
        <v>288</v>
      </c>
      <c r="K4" s="164" t="s">
        <v>289</v>
      </c>
      <c r="L4" s="143" t="s">
        <v>290</v>
      </c>
      <c r="M4" s="228" t="s">
        <v>291</v>
      </c>
      <c r="N4" s="230" t="s">
        <v>241</v>
      </c>
    </row>
    <row r="5" spans="1:14" s="151" customFormat="1" ht="30" customHeight="1" x14ac:dyDescent="0.3">
      <c r="A5" s="149">
        <v>40908</v>
      </c>
      <c r="B5" s="195" t="s">
        <v>271</v>
      </c>
      <c r="C5" s="263">
        <v>2567</v>
      </c>
      <c r="D5" s="152">
        <v>57.5</v>
      </c>
      <c r="E5" s="152">
        <v>5.0999999999999996</v>
      </c>
      <c r="F5" s="152">
        <v>16.3</v>
      </c>
      <c r="G5" s="264">
        <v>84</v>
      </c>
      <c r="H5" s="152">
        <v>75</v>
      </c>
      <c r="I5" s="152">
        <v>16.2</v>
      </c>
      <c r="J5" s="152">
        <v>7.6</v>
      </c>
      <c r="K5" s="168">
        <v>6.2</v>
      </c>
      <c r="L5" s="169">
        <v>42.2</v>
      </c>
      <c r="M5" s="189">
        <v>41.1</v>
      </c>
      <c r="N5" s="264">
        <v>89.5</v>
      </c>
    </row>
    <row r="6" spans="1:14" s="145" customFormat="1" ht="30" customHeight="1" x14ac:dyDescent="0.3">
      <c r="A6" s="107">
        <v>40908</v>
      </c>
      <c r="B6" s="194" t="s">
        <v>272</v>
      </c>
      <c r="C6" s="183">
        <v>192</v>
      </c>
      <c r="D6" s="158">
        <v>49.7</v>
      </c>
      <c r="E6" s="158">
        <v>3.1</v>
      </c>
      <c r="F6" s="158">
        <v>42.2</v>
      </c>
      <c r="G6" s="226">
        <v>75.5</v>
      </c>
      <c r="H6" s="158">
        <v>71.900000000000006</v>
      </c>
      <c r="I6" s="158">
        <v>17.2</v>
      </c>
      <c r="J6" s="158">
        <v>8.3000000000000007</v>
      </c>
      <c r="K6" s="167">
        <v>5.7</v>
      </c>
      <c r="L6" s="160">
        <v>37.5</v>
      </c>
      <c r="M6" s="176">
        <v>37.5</v>
      </c>
      <c r="N6" s="226">
        <v>89.1</v>
      </c>
    </row>
    <row r="7" spans="1:14" s="145" customFormat="1" ht="30" customHeight="1" x14ac:dyDescent="0.3">
      <c r="A7" s="107">
        <v>40908</v>
      </c>
      <c r="B7" s="194" t="s">
        <v>273</v>
      </c>
      <c r="C7" s="265">
        <v>2375</v>
      </c>
      <c r="D7" s="158">
        <v>58.1</v>
      </c>
      <c r="E7" s="158">
        <v>5.3</v>
      </c>
      <c r="F7" s="158">
        <v>14.2</v>
      </c>
      <c r="G7" s="226">
        <v>84.7</v>
      </c>
      <c r="H7" s="158">
        <v>75.2</v>
      </c>
      <c r="I7" s="158">
        <v>16.100000000000001</v>
      </c>
      <c r="J7" s="158">
        <v>7.6</v>
      </c>
      <c r="K7" s="167">
        <v>6.1</v>
      </c>
      <c r="L7" s="160">
        <v>42.6</v>
      </c>
      <c r="M7" s="176">
        <v>41.4</v>
      </c>
      <c r="N7" s="226">
        <v>89.5</v>
      </c>
    </row>
    <row r="8" spans="1:14" s="151" customFormat="1" ht="30" customHeight="1" x14ac:dyDescent="0.3">
      <c r="A8" s="149">
        <v>41274</v>
      </c>
      <c r="B8" s="195" t="s">
        <v>271</v>
      </c>
      <c r="C8" s="266">
        <v>2401</v>
      </c>
      <c r="D8" s="169">
        <v>57.6</v>
      </c>
      <c r="E8" s="169">
        <v>5.2</v>
      </c>
      <c r="F8" s="169">
        <v>16.2</v>
      </c>
      <c r="G8" s="264">
        <v>84.9</v>
      </c>
      <c r="H8" s="169">
        <v>76.2</v>
      </c>
      <c r="I8" s="169">
        <v>15.1</v>
      </c>
      <c r="J8" s="169">
        <v>8.1999999999999993</v>
      </c>
      <c r="K8" s="168">
        <v>6.7</v>
      </c>
      <c r="L8" s="169">
        <v>45</v>
      </c>
      <c r="M8" s="189">
        <v>40.9</v>
      </c>
      <c r="N8" s="264">
        <v>91.2</v>
      </c>
    </row>
    <row r="9" spans="1:14" s="145" customFormat="1" ht="30" customHeight="1" x14ac:dyDescent="0.3">
      <c r="A9" s="107">
        <v>41274</v>
      </c>
      <c r="B9" s="194" t="s">
        <v>272</v>
      </c>
      <c r="C9" s="267">
        <v>283</v>
      </c>
      <c r="D9" s="160">
        <v>50.5</v>
      </c>
      <c r="E9" s="160">
        <v>5.3</v>
      </c>
      <c r="F9" s="160">
        <v>25.8</v>
      </c>
      <c r="G9" s="226">
        <v>83</v>
      </c>
      <c r="H9" s="160">
        <v>68.2</v>
      </c>
      <c r="I9" s="160">
        <v>17.7</v>
      </c>
      <c r="J9" s="160">
        <v>13.4</v>
      </c>
      <c r="K9" s="167">
        <v>5.7</v>
      </c>
      <c r="L9" s="160">
        <v>53.7</v>
      </c>
      <c r="M9" s="176">
        <v>48.4</v>
      </c>
      <c r="N9" s="226">
        <v>89.7</v>
      </c>
    </row>
    <row r="10" spans="1:14" s="145" customFormat="1" ht="30" customHeight="1" x14ac:dyDescent="0.3">
      <c r="A10" s="107">
        <v>41274</v>
      </c>
      <c r="B10" s="194" t="s">
        <v>273</v>
      </c>
      <c r="C10" s="268">
        <v>2118</v>
      </c>
      <c r="D10" s="160">
        <v>58.5</v>
      </c>
      <c r="E10" s="160">
        <v>5.0999999999999996</v>
      </c>
      <c r="F10" s="160">
        <v>14.9</v>
      </c>
      <c r="G10" s="226">
        <v>85.2</v>
      </c>
      <c r="H10" s="160">
        <v>77.3</v>
      </c>
      <c r="I10" s="160">
        <v>14.7</v>
      </c>
      <c r="J10" s="160">
        <v>7.5</v>
      </c>
      <c r="K10" s="167">
        <v>6.8</v>
      </c>
      <c r="L10" s="160">
        <v>43.9</v>
      </c>
      <c r="M10" s="176">
        <v>39.799999999999997</v>
      </c>
      <c r="N10" s="226">
        <v>91.4</v>
      </c>
    </row>
    <row r="11" spans="1:14" s="151" customFormat="1" ht="30" customHeight="1" x14ac:dyDescent="0.3">
      <c r="A11" s="149">
        <v>41639</v>
      </c>
      <c r="B11" s="195" t="s">
        <v>271</v>
      </c>
      <c r="C11" s="266">
        <v>2332</v>
      </c>
      <c r="D11" s="169">
        <v>57.3</v>
      </c>
      <c r="E11" s="169">
        <v>5.8</v>
      </c>
      <c r="F11" s="169">
        <v>16.3</v>
      </c>
      <c r="G11" s="264">
        <v>85.5</v>
      </c>
      <c r="H11" s="169">
        <v>74.5</v>
      </c>
      <c r="I11" s="169">
        <v>16.5</v>
      </c>
      <c r="J11" s="169">
        <v>8.3000000000000007</v>
      </c>
      <c r="K11" s="168">
        <v>6.7</v>
      </c>
      <c r="L11" s="169">
        <v>43.7</v>
      </c>
      <c r="M11" s="189">
        <v>41.8</v>
      </c>
      <c r="N11" s="264">
        <v>91.2</v>
      </c>
    </row>
    <row r="12" spans="1:14" s="145" customFormat="1" ht="30" customHeight="1" x14ac:dyDescent="0.3">
      <c r="A12" s="107">
        <v>41639</v>
      </c>
      <c r="B12" s="194" t="s">
        <v>272</v>
      </c>
      <c r="C12" s="267">
        <v>417</v>
      </c>
      <c r="D12" s="160">
        <v>50.2</v>
      </c>
      <c r="E12" s="160">
        <v>7</v>
      </c>
      <c r="F12" s="160">
        <v>18.2</v>
      </c>
      <c r="G12" s="226">
        <v>87.5</v>
      </c>
      <c r="H12" s="160">
        <v>62.4</v>
      </c>
      <c r="I12" s="160">
        <v>23.7</v>
      </c>
      <c r="J12" s="160">
        <v>13.2</v>
      </c>
      <c r="K12" s="167">
        <v>6.2</v>
      </c>
      <c r="L12" s="160">
        <v>56.6</v>
      </c>
      <c r="M12" s="176">
        <v>51.1</v>
      </c>
      <c r="N12" s="226">
        <v>91</v>
      </c>
    </row>
    <row r="13" spans="1:14" s="145" customFormat="1" ht="30" customHeight="1" x14ac:dyDescent="0.3">
      <c r="A13" s="107">
        <v>41639</v>
      </c>
      <c r="B13" s="194" t="s">
        <v>273</v>
      </c>
      <c r="C13" s="268">
        <v>1915</v>
      </c>
      <c r="D13" s="160">
        <v>58.9</v>
      </c>
      <c r="E13" s="160">
        <v>5.5</v>
      </c>
      <c r="F13" s="160">
        <v>15.9</v>
      </c>
      <c r="G13" s="226">
        <v>85.1</v>
      </c>
      <c r="H13" s="160">
        <v>77.2</v>
      </c>
      <c r="I13" s="160">
        <v>14.9</v>
      </c>
      <c r="J13" s="160">
        <v>7.3</v>
      </c>
      <c r="K13" s="167">
        <v>6.8</v>
      </c>
      <c r="L13" s="160">
        <v>40.9</v>
      </c>
      <c r="M13" s="176">
        <v>39.700000000000003</v>
      </c>
      <c r="N13" s="226">
        <v>91.3</v>
      </c>
    </row>
    <row r="14" spans="1:14" s="151" customFormat="1" ht="30" customHeight="1" x14ac:dyDescent="0.3">
      <c r="A14" s="149">
        <v>42004</v>
      </c>
      <c r="B14" s="195" t="s">
        <v>271</v>
      </c>
      <c r="C14" s="266">
        <v>2211</v>
      </c>
      <c r="D14" s="169">
        <v>57.1</v>
      </c>
      <c r="E14" s="169">
        <v>6.2</v>
      </c>
      <c r="F14" s="169">
        <v>16.3</v>
      </c>
      <c r="G14" s="264">
        <v>85.6</v>
      </c>
      <c r="H14" s="169">
        <v>73</v>
      </c>
      <c r="I14" s="169">
        <v>18.3</v>
      </c>
      <c r="J14" s="169">
        <v>8.1</v>
      </c>
      <c r="K14" s="168">
        <v>7.3</v>
      </c>
      <c r="L14" s="169">
        <v>47.2</v>
      </c>
      <c r="M14" s="189">
        <v>42.5</v>
      </c>
      <c r="N14" s="264">
        <v>91</v>
      </c>
    </row>
    <row r="15" spans="1:14" s="145" customFormat="1" ht="30" customHeight="1" x14ac:dyDescent="0.3">
      <c r="A15" s="107">
        <v>42004</v>
      </c>
      <c r="B15" s="194" t="s">
        <v>272</v>
      </c>
      <c r="C15" s="267">
        <v>500</v>
      </c>
      <c r="D15" s="160">
        <v>50.7</v>
      </c>
      <c r="E15" s="160">
        <v>6.6</v>
      </c>
      <c r="F15" s="160">
        <v>15</v>
      </c>
      <c r="G15" s="226">
        <v>88</v>
      </c>
      <c r="H15" s="160">
        <v>59.6</v>
      </c>
      <c r="I15" s="160">
        <v>29</v>
      </c>
      <c r="J15" s="160">
        <v>11</v>
      </c>
      <c r="K15" s="167">
        <v>8.1999999999999993</v>
      </c>
      <c r="L15" s="160">
        <v>64.599999999999994</v>
      </c>
      <c r="M15" s="176">
        <v>51.8</v>
      </c>
      <c r="N15" s="226">
        <v>91</v>
      </c>
    </row>
    <row r="16" spans="1:14" s="145" customFormat="1" ht="30" customHeight="1" x14ac:dyDescent="0.3">
      <c r="A16" s="107">
        <v>42004</v>
      </c>
      <c r="B16" s="194" t="s">
        <v>273</v>
      </c>
      <c r="C16" s="268">
        <v>1711</v>
      </c>
      <c r="D16" s="160">
        <v>58.9</v>
      </c>
      <c r="E16" s="160">
        <v>6.1</v>
      </c>
      <c r="F16" s="160">
        <v>16.7</v>
      </c>
      <c r="G16" s="226">
        <v>84.9</v>
      </c>
      <c r="H16" s="160">
        <v>77</v>
      </c>
      <c r="I16" s="160">
        <v>15.2</v>
      </c>
      <c r="J16" s="160">
        <v>7.3</v>
      </c>
      <c r="K16" s="167">
        <v>7.2</v>
      </c>
      <c r="L16" s="160">
        <v>42.1</v>
      </c>
      <c r="M16" s="176">
        <v>39.799999999999997</v>
      </c>
      <c r="N16" s="226">
        <v>91</v>
      </c>
    </row>
    <row r="17" spans="1:14" s="151" customFormat="1" ht="30" customHeight="1" x14ac:dyDescent="0.3">
      <c r="A17" s="149">
        <v>42369</v>
      </c>
      <c r="B17" s="195" t="s">
        <v>271</v>
      </c>
      <c r="C17" s="266">
        <v>2222</v>
      </c>
      <c r="D17" s="169">
        <v>56.7</v>
      </c>
      <c r="E17" s="169">
        <v>7.4</v>
      </c>
      <c r="F17" s="169">
        <v>15.8</v>
      </c>
      <c r="G17" s="264">
        <v>85.7</v>
      </c>
      <c r="H17" s="169">
        <v>79.8</v>
      </c>
      <c r="I17" s="169">
        <v>20.3</v>
      </c>
      <c r="J17" s="169">
        <v>8.3000000000000007</v>
      </c>
      <c r="K17" s="168">
        <v>8.1</v>
      </c>
      <c r="L17" s="169">
        <v>47.7</v>
      </c>
      <c r="M17" s="189">
        <v>43.7</v>
      </c>
      <c r="N17" s="264">
        <v>1.4</v>
      </c>
    </row>
    <row r="18" spans="1:14" s="145" customFormat="1" ht="30" customHeight="1" x14ac:dyDescent="0.3">
      <c r="A18" s="107">
        <v>42369</v>
      </c>
      <c r="B18" s="194" t="s">
        <v>272</v>
      </c>
      <c r="C18" s="267">
        <v>617</v>
      </c>
      <c r="D18" s="160">
        <v>50.9</v>
      </c>
      <c r="E18" s="160">
        <v>7.9</v>
      </c>
      <c r="F18" s="160">
        <v>13.1</v>
      </c>
      <c r="G18" s="226">
        <v>88.7</v>
      </c>
      <c r="H18" s="160">
        <v>55.3</v>
      </c>
      <c r="I18" s="160">
        <v>31.8</v>
      </c>
      <c r="J18" s="160">
        <v>12.5</v>
      </c>
      <c r="K18" s="167">
        <v>7.8</v>
      </c>
      <c r="L18" s="160">
        <v>68.2</v>
      </c>
      <c r="M18" s="176">
        <v>56.4</v>
      </c>
      <c r="N18" s="226">
        <v>90.5</v>
      </c>
    </row>
    <row r="19" spans="1:14" s="145" customFormat="1" ht="30" customHeight="1" x14ac:dyDescent="0.3">
      <c r="A19" s="107">
        <v>42369</v>
      </c>
      <c r="B19" s="194" t="s">
        <v>273</v>
      </c>
      <c r="C19" s="268">
        <v>1605</v>
      </c>
      <c r="D19" s="160">
        <v>58.9</v>
      </c>
      <c r="E19" s="160">
        <v>7.2</v>
      </c>
      <c r="F19" s="160">
        <v>16.899999999999999</v>
      </c>
      <c r="G19" s="226">
        <v>84.6</v>
      </c>
      <c r="H19" s="160">
        <v>76.8</v>
      </c>
      <c r="I19" s="160">
        <v>16</v>
      </c>
      <c r="J19" s="160">
        <v>6.7</v>
      </c>
      <c r="K19" s="167">
        <v>8.1999999999999993</v>
      </c>
      <c r="L19" s="160">
        <v>39.9</v>
      </c>
      <c r="M19" s="176">
        <v>38.799999999999997</v>
      </c>
      <c r="N19" s="226">
        <v>91.8</v>
      </c>
    </row>
    <row r="20" spans="1:14" s="151" customFormat="1" ht="30" customHeight="1" x14ac:dyDescent="0.3">
      <c r="A20" s="149">
        <v>42735</v>
      </c>
      <c r="B20" s="195" t="s">
        <v>271</v>
      </c>
      <c r="C20" s="266">
        <v>2160</v>
      </c>
      <c r="D20" s="169">
        <v>56.6</v>
      </c>
      <c r="E20" s="169">
        <v>7</v>
      </c>
      <c r="F20" s="169">
        <v>15.6</v>
      </c>
      <c r="G20" s="264">
        <v>86.7</v>
      </c>
      <c r="H20" s="169">
        <v>70.2</v>
      </c>
      <c r="I20" s="169">
        <v>20.9</v>
      </c>
      <c r="J20" s="169">
        <v>8.1999999999999993</v>
      </c>
      <c r="K20" s="168">
        <v>8.3000000000000007</v>
      </c>
      <c r="L20" s="169">
        <v>48.8</v>
      </c>
      <c r="M20" s="189">
        <v>44.9</v>
      </c>
      <c r="N20" s="264">
        <v>92</v>
      </c>
    </row>
    <row r="21" spans="1:14" s="145" customFormat="1" ht="30" customHeight="1" x14ac:dyDescent="0.3">
      <c r="A21" s="107">
        <v>42735</v>
      </c>
      <c r="B21" s="194" t="s">
        <v>272</v>
      </c>
      <c r="C21" s="267">
        <v>677</v>
      </c>
      <c r="D21" s="160">
        <v>51.6</v>
      </c>
      <c r="E21" s="160">
        <v>7.1</v>
      </c>
      <c r="F21" s="160">
        <v>11.8</v>
      </c>
      <c r="G21" s="226">
        <v>90.3</v>
      </c>
      <c r="H21" s="160">
        <v>55.4</v>
      </c>
      <c r="I21" s="160">
        <v>31.6</v>
      </c>
      <c r="J21" s="160">
        <v>12.4</v>
      </c>
      <c r="K21" s="167">
        <v>7.7</v>
      </c>
      <c r="L21" s="160">
        <v>70.599999999999994</v>
      </c>
      <c r="M21" s="176">
        <v>58.3</v>
      </c>
      <c r="N21" s="226">
        <v>92.2</v>
      </c>
    </row>
    <row r="22" spans="1:14" s="145" customFormat="1" ht="30" customHeight="1" x14ac:dyDescent="0.3">
      <c r="A22" s="107">
        <v>42735</v>
      </c>
      <c r="B22" s="194" t="s">
        <v>273</v>
      </c>
      <c r="C22" s="268">
        <v>1483</v>
      </c>
      <c r="D22" s="160">
        <v>58.9</v>
      </c>
      <c r="E22" s="160">
        <v>7</v>
      </c>
      <c r="F22" s="160">
        <v>17.399999999999999</v>
      </c>
      <c r="G22" s="226">
        <v>85</v>
      </c>
      <c r="H22" s="160">
        <v>77</v>
      </c>
      <c r="I22" s="160">
        <v>16</v>
      </c>
      <c r="J22" s="160">
        <v>6.3</v>
      </c>
      <c r="K22" s="167">
        <v>8.6</v>
      </c>
      <c r="L22" s="160">
        <v>38.799999999999997</v>
      </c>
      <c r="M22" s="176">
        <v>38.799999999999997</v>
      </c>
      <c r="N22" s="226">
        <v>91.9</v>
      </c>
    </row>
    <row r="23" spans="1:14" s="151" customFormat="1" ht="30" customHeight="1" x14ac:dyDescent="0.3">
      <c r="A23" s="149">
        <v>43100</v>
      </c>
      <c r="B23" s="195" t="s">
        <v>271</v>
      </c>
      <c r="C23" s="266">
        <v>2227</v>
      </c>
      <c r="D23" s="169">
        <v>56.5</v>
      </c>
      <c r="E23" s="169">
        <v>6.9</v>
      </c>
      <c r="F23" s="169">
        <v>15.9</v>
      </c>
      <c r="G23" s="264">
        <v>87.9</v>
      </c>
      <c r="H23" s="169">
        <v>70.2</v>
      </c>
      <c r="I23" s="169">
        <v>20.2</v>
      </c>
      <c r="J23" s="169">
        <v>8.8000000000000007</v>
      </c>
      <c r="K23" s="168">
        <v>7.9</v>
      </c>
      <c r="L23" s="169">
        <v>49.8</v>
      </c>
      <c r="M23" s="189">
        <v>46.5</v>
      </c>
      <c r="N23" s="264">
        <v>92.4</v>
      </c>
    </row>
    <row r="24" spans="1:14" s="145" customFormat="1" ht="30" customHeight="1" x14ac:dyDescent="0.3">
      <c r="A24" s="107">
        <v>43100</v>
      </c>
      <c r="B24" s="194" t="s">
        <v>272</v>
      </c>
      <c r="C24" s="267">
        <v>748</v>
      </c>
      <c r="D24" s="160">
        <v>52</v>
      </c>
      <c r="E24" s="160">
        <v>6</v>
      </c>
      <c r="F24" s="160">
        <v>10.7</v>
      </c>
      <c r="G24" s="226">
        <v>91.6</v>
      </c>
      <c r="H24" s="160">
        <v>53.7</v>
      </c>
      <c r="I24" s="160">
        <v>32</v>
      </c>
      <c r="J24" s="160">
        <v>13.6</v>
      </c>
      <c r="K24" s="167">
        <v>7.5</v>
      </c>
      <c r="L24" s="160">
        <v>73.5</v>
      </c>
      <c r="M24" s="176">
        <v>61.8</v>
      </c>
      <c r="N24" s="226">
        <v>91.9</v>
      </c>
    </row>
    <row r="25" spans="1:14" s="145" customFormat="1" ht="30" customHeight="1" x14ac:dyDescent="0.3">
      <c r="A25" s="107">
        <v>43100</v>
      </c>
      <c r="B25" s="194" t="s">
        <v>273</v>
      </c>
      <c r="C25" s="268">
        <v>1479</v>
      </c>
      <c r="D25" s="160">
        <v>58.7</v>
      </c>
      <c r="E25" s="160">
        <v>7.4</v>
      </c>
      <c r="F25" s="160">
        <v>18.600000000000001</v>
      </c>
      <c r="G25" s="226">
        <v>86.1</v>
      </c>
      <c r="H25" s="160">
        <v>78.5</v>
      </c>
      <c r="I25" s="160">
        <v>14.3</v>
      </c>
      <c r="J25" s="160">
        <v>6.4</v>
      </c>
      <c r="K25" s="167">
        <v>8.1</v>
      </c>
      <c r="L25" s="160">
        <v>37.799999999999997</v>
      </c>
      <c r="M25" s="176">
        <v>38.799999999999997</v>
      </c>
      <c r="N25" s="226">
        <v>92.7</v>
      </c>
    </row>
    <row r="26" spans="1:14" s="151" customFormat="1" ht="30" customHeight="1" x14ac:dyDescent="0.3">
      <c r="A26" s="149">
        <v>43465</v>
      </c>
      <c r="B26" s="195" t="s">
        <v>271</v>
      </c>
      <c r="C26" s="266">
        <v>2184</v>
      </c>
      <c r="D26" s="169">
        <v>56.6</v>
      </c>
      <c r="E26" s="169">
        <v>6.9</v>
      </c>
      <c r="F26" s="169">
        <v>16.3</v>
      </c>
      <c r="G26" s="264">
        <v>88.5</v>
      </c>
      <c r="H26" s="169">
        <v>68.5</v>
      </c>
      <c r="I26" s="169">
        <v>21.3</v>
      </c>
      <c r="J26" s="169">
        <v>9.4</v>
      </c>
      <c r="K26" s="168">
        <v>8.9</v>
      </c>
      <c r="L26" s="169">
        <v>50.4</v>
      </c>
      <c r="M26" s="189">
        <v>46.2</v>
      </c>
      <c r="N26" s="264">
        <v>92.7</v>
      </c>
    </row>
    <row r="27" spans="1:14" s="145" customFormat="1" ht="30" customHeight="1" x14ac:dyDescent="0.3">
      <c r="A27" s="107">
        <v>43465</v>
      </c>
      <c r="B27" s="194" t="s">
        <v>272</v>
      </c>
      <c r="C27" s="267">
        <v>785</v>
      </c>
      <c r="D27" s="160">
        <v>52.7</v>
      </c>
      <c r="E27" s="160">
        <v>6</v>
      </c>
      <c r="F27" s="160">
        <v>10.1</v>
      </c>
      <c r="G27" s="226">
        <v>91.7</v>
      </c>
      <c r="H27" s="160">
        <v>52</v>
      </c>
      <c r="I27" s="160">
        <v>33.1</v>
      </c>
      <c r="J27" s="160">
        <v>14</v>
      </c>
      <c r="K27" s="167">
        <v>8.3000000000000007</v>
      </c>
      <c r="L27" s="160">
        <v>72.900000000000006</v>
      </c>
      <c r="M27" s="176">
        <v>62.4</v>
      </c>
      <c r="N27" s="226">
        <v>92.5</v>
      </c>
    </row>
    <row r="28" spans="1:14" s="145" customFormat="1" ht="30" customHeight="1" x14ac:dyDescent="0.3">
      <c r="A28" s="107">
        <v>43465</v>
      </c>
      <c r="B28" s="194" t="s">
        <v>273</v>
      </c>
      <c r="C28" s="268">
        <v>1399</v>
      </c>
      <c r="D28" s="160">
        <v>58.7</v>
      </c>
      <c r="E28" s="160">
        <v>7.4</v>
      </c>
      <c r="F28" s="160">
        <v>19.7</v>
      </c>
      <c r="G28" s="226">
        <v>86.6</v>
      </c>
      <c r="H28" s="160">
        <v>77.8</v>
      </c>
      <c r="I28" s="160">
        <v>14.7</v>
      </c>
      <c r="J28" s="160">
        <v>6.8</v>
      </c>
      <c r="K28" s="167">
        <v>9.3000000000000007</v>
      </c>
      <c r="L28" s="160">
        <v>37.700000000000003</v>
      </c>
      <c r="M28" s="176">
        <v>37</v>
      </c>
      <c r="N28" s="226">
        <v>92.8</v>
      </c>
    </row>
    <row r="29" spans="1:14" s="151" customFormat="1" ht="30" customHeight="1" x14ac:dyDescent="0.3">
      <c r="A29" s="149">
        <v>43830</v>
      </c>
      <c r="B29" s="195" t="s">
        <v>271</v>
      </c>
      <c r="C29" s="266">
        <v>2168</v>
      </c>
      <c r="D29" s="169">
        <v>56.6</v>
      </c>
      <c r="E29" s="169">
        <v>6.1</v>
      </c>
      <c r="F29" s="169">
        <v>16.399999999999999</v>
      </c>
      <c r="G29" s="264">
        <v>89.3</v>
      </c>
      <c r="H29" s="169">
        <v>66.3</v>
      </c>
      <c r="I29" s="169">
        <v>23.4</v>
      </c>
      <c r="J29" s="169">
        <v>0.4</v>
      </c>
      <c r="K29" s="168">
        <v>8.9</v>
      </c>
      <c r="L29" s="169">
        <v>51.3</v>
      </c>
      <c r="M29" s="189">
        <v>47.6</v>
      </c>
      <c r="N29" s="264">
        <v>92.7</v>
      </c>
    </row>
    <row r="30" spans="1:14" s="145" customFormat="1" ht="30" customHeight="1" x14ac:dyDescent="0.3">
      <c r="A30" s="107">
        <v>43830</v>
      </c>
      <c r="B30" s="194" t="s">
        <v>272</v>
      </c>
      <c r="C30" s="267">
        <v>794</v>
      </c>
      <c r="D30" s="160">
        <v>52.9</v>
      </c>
      <c r="E30" s="160">
        <v>5</v>
      </c>
      <c r="F30" s="160">
        <v>10.7</v>
      </c>
      <c r="G30" s="226">
        <v>93.3</v>
      </c>
      <c r="H30" s="160">
        <v>48.6</v>
      </c>
      <c r="I30" s="160">
        <v>36.4</v>
      </c>
      <c r="J30" s="160">
        <v>13.9</v>
      </c>
      <c r="K30" s="167">
        <v>8.6999999999999993</v>
      </c>
      <c r="L30" s="160">
        <v>74.900000000000006</v>
      </c>
      <c r="M30" s="176">
        <v>65.099999999999994</v>
      </c>
      <c r="N30" s="226">
        <v>92.1</v>
      </c>
    </row>
    <row r="31" spans="1:14" s="145" customFormat="1" ht="30" customHeight="1" x14ac:dyDescent="0.3">
      <c r="A31" s="107">
        <v>43830</v>
      </c>
      <c r="B31" s="194" t="s">
        <v>273</v>
      </c>
      <c r="C31" s="268">
        <v>1374</v>
      </c>
      <c r="D31" s="160">
        <v>58.8</v>
      </c>
      <c r="E31" s="160">
        <v>6.7</v>
      </c>
      <c r="F31" s="160">
        <v>19.7</v>
      </c>
      <c r="G31" s="226">
        <v>87</v>
      </c>
      <c r="H31" s="160">
        <v>76.599999999999994</v>
      </c>
      <c r="I31" s="160">
        <v>15.9</v>
      </c>
      <c r="J31" s="160">
        <v>6.8</v>
      </c>
      <c r="K31" s="167">
        <v>9</v>
      </c>
      <c r="L31" s="160">
        <v>37.6</v>
      </c>
      <c r="M31" s="176">
        <v>37.5</v>
      </c>
      <c r="N31" s="226">
        <v>93</v>
      </c>
    </row>
    <row r="32" spans="1:14" s="151" customFormat="1" ht="30" customHeight="1" x14ac:dyDescent="0.3">
      <c r="A32" s="149">
        <v>44196</v>
      </c>
      <c r="B32" s="195" t="s">
        <v>271</v>
      </c>
      <c r="C32" s="266">
        <v>2138</v>
      </c>
      <c r="D32" s="169">
        <v>56.9</v>
      </c>
      <c r="E32" s="169">
        <v>5.5</v>
      </c>
      <c r="F32" s="169">
        <v>15.9</v>
      </c>
      <c r="G32" s="264">
        <v>89.3</v>
      </c>
      <c r="H32" s="169">
        <v>65.900000000000006</v>
      </c>
      <c r="I32" s="169">
        <v>23.9</v>
      </c>
      <c r="J32" s="169">
        <v>9.4</v>
      </c>
      <c r="K32" s="168">
        <v>10.1</v>
      </c>
      <c r="L32" s="169">
        <v>52.3</v>
      </c>
      <c r="M32" s="189">
        <v>49.6</v>
      </c>
      <c r="N32" s="264">
        <v>95.5</v>
      </c>
    </row>
    <row r="33" spans="1:14" s="145" customFormat="1" ht="30" customHeight="1" x14ac:dyDescent="0.3">
      <c r="A33" s="107">
        <v>44196</v>
      </c>
      <c r="B33" s="194" t="s">
        <v>274</v>
      </c>
      <c r="C33" s="267">
        <v>192</v>
      </c>
      <c r="D33" s="160">
        <v>53.7</v>
      </c>
      <c r="E33" s="160">
        <v>4.7</v>
      </c>
      <c r="F33" s="160">
        <v>9.4</v>
      </c>
      <c r="G33" s="226">
        <v>93</v>
      </c>
      <c r="H33" s="160">
        <v>48.1</v>
      </c>
      <c r="I33" s="160">
        <v>36.4</v>
      </c>
      <c r="J33" s="160">
        <v>14.3</v>
      </c>
      <c r="K33" s="167">
        <v>10.1</v>
      </c>
      <c r="L33" s="160">
        <v>74.900000000000006</v>
      </c>
      <c r="M33" s="176">
        <v>67.2</v>
      </c>
      <c r="N33" s="226">
        <v>95.4</v>
      </c>
    </row>
    <row r="34" spans="1:14" s="145" customFormat="1" ht="30" customHeight="1" x14ac:dyDescent="0.3">
      <c r="A34" s="107">
        <v>44196</v>
      </c>
      <c r="B34" s="194" t="s">
        <v>273</v>
      </c>
      <c r="C34" s="268">
        <v>1306</v>
      </c>
      <c r="D34" s="160">
        <v>59</v>
      </c>
      <c r="E34" s="160">
        <v>6</v>
      </c>
      <c r="F34" s="160">
        <v>20.100000000000001</v>
      </c>
      <c r="G34" s="226">
        <v>86.9</v>
      </c>
      <c r="H34" s="160">
        <v>77.3</v>
      </c>
      <c r="I34" s="160">
        <v>15.8</v>
      </c>
      <c r="J34" s="160">
        <v>6.3</v>
      </c>
      <c r="K34" s="167">
        <v>10.1</v>
      </c>
      <c r="L34" s="160">
        <v>38</v>
      </c>
      <c r="M34" s="176">
        <v>38.4</v>
      </c>
      <c r="N34" s="226">
        <v>95.5</v>
      </c>
    </row>
    <row r="35" spans="1:14" s="145" customFormat="1" ht="30" customHeight="1" x14ac:dyDescent="0.3">
      <c r="A35" s="148"/>
      <c r="B35" s="194"/>
    </row>
    <row r="36" spans="1:14" s="145" customFormat="1" ht="30" customHeight="1" x14ac:dyDescent="0.3">
      <c r="B36" s="194"/>
    </row>
    <row r="37" spans="1:14" s="145" customFormat="1" ht="30" customHeight="1" x14ac:dyDescent="0.3"/>
    <row r="38" spans="1:14" s="145" customFormat="1" ht="30" customHeight="1" x14ac:dyDescent="0.3"/>
    <row r="39" spans="1:14" s="145" customFormat="1" ht="30" customHeight="1" x14ac:dyDescent="0.3"/>
    <row r="40" spans="1:14" s="145" customFormat="1" ht="30" customHeight="1" x14ac:dyDescent="0.3"/>
    <row r="41" spans="1:14" s="145" customFormat="1" ht="30" customHeight="1" x14ac:dyDescent="0.3"/>
    <row r="42" spans="1:14" s="145" customFormat="1" ht="30" customHeight="1" x14ac:dyDescent="0.3"/>
    <row r="43" spans="1:14" s="145" customFormat="1" ht="30" customHeight="1" x14ac:dyDescent="0.3"/>
    <row r="44" spans="1:14" s="145" customFormat="1" ht="30" customHeight="1" x14ac:dyDescent="0.3"/>
    <row r="45" spans="1:14" s="145" customFormat="1" ht="30" customHeight="1" x14ac:dyDescent="0.3"/>
    <row r="46" spans="1:14" s="145" customFormat="1" ht="30" customHeight="1" x14ac:dyDescent="0.3"/>
    <row r="47" spans="1:14" s="145" customFormat="1" ht="30" customHeight="1" x14ac:dyDescent="0.3"/>
    <row r="48" spans="1:14"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pans="1:2" s="145" customFormat="1" ht="18" customHeight="1" x14ac:dyDescent="0.3"/>
    <row r="130" spans="1:2" s="145" customFormat="1" ht="18" customHeight="1" x14ac:dyDescent="0.3"/>
    <row r="131" spans="1:2" s="145" customFormat="1" ht="18" customHeight="1" x14ac:dyDescent="0.3"/>
    <row r="132" spans="1:2" ht="18" customHeight="1" x14ac:dyDescent="0.3">
      <c r="A132" s="145"/>
      <c r="B132" s="145"/>
    </row>
  </sheetData>
  <autoFilter ref="A4:B4" xr:uid="{980E7A7B-1AE1-48BF-BECD-847D41139DC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EB00-C71D-403B-936E-AE281BF47588}">
  <sheetPr>
    <tabColor rgb="FFFEF4E5"/>
  </sheetPr>
  <dimension ref="A1:O113"/>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1" style="138" customWidth="1"/>
    <col min="3" max="3" width="31.77734375" style="138" customWidth="1"/>
    <col min="4" max="7" width="17.6640625" style="138" customWidth="1"/>
    <col min="8" max="8" width="22.77734375" style="138" customWidth="1"/>
    <col min="9" max="9" width="17.6640625" style="138" customWidth="1"/>
    <col min="10" max="12" width="32.21875" style="138" customWidth="1"/>
    <col min="13" max="14" width="26.33203125" style="138" customWidth="1"/>
    <col min="15" max="15" width="34.109375" style="138" customWidth="1"/>
    <col min="16" max="16384" width="8.5546875" style="138"/>
  </cols>
  <sheetData>
    <row r="1" spans="1:15" s="71" customFormat="1" ht="18" customHeight="1" x14ac:dyDescent="0.3">
      <c r="A1" s="69" t="s">
        <v>474</v>
      </c>
      <c r="B1" s="69" t="s">
        <v>292</v>
      </c>
      <c r="C1" s="69"/>
    </row>
    <row r="2" spans="1:15" s="145" customFormat="1" ht="18" customHeight="1" x14ac:dyDescent="0.3">
      <c r="A2" s="136"/>
      <c r="B2" s="137" t="s">
        <v>293</v>
      </c>
      <c r="C2" s="139"/>
    </row>
    <row r="3" spans="1:15" s="145" customFormat="1" ht="18" customHeight="1" x14ac:dyDescent="0.3"/>
    <row r="4" spans="1:15" s="148" customFormat="1" ht="58.8" customHeight="1" thickBot="1" x14ac:dyDescent="0.35">
      <c r="A4" s="202"/>
      <c r="B4" s="202"/>
      <c r="C4" s="156" t="s">
        <v>284</v>
      </c>
      <c r="D4" s="143" t="s">
        <v>233</v>
      </c>
      <c r="E4" s="143" t="s">
        <v>285</v>
      </c>
      <c r="F4" s="230" t="s">
        <v>287</v>
      </c>
      <c r="G4" s="143" t="s">
        <v>238</v>
      </c>
      <c r="H4" s="143" t="s">
        <v>239</v>
      </c>
      <c r="I4" s="143" t="s">
        <v>288</v>
      </c>
      <c r="J4" s="164" t="s">
        <v>294</v>
      </c>
      <c r="K4" s="228" t="s">
        <v>295</v>
      </c>
      <c r="L4" s="143" t="s">
        <v>241</v>
      </c>
      <c r="M4" s="269" t="s">
        <v>296</v>
      </c>
      <c r="N4" s="270" t="s">
        <v>297</v>
      </c>
      <c r="O4" s="271" t="s">
        <v>298</v>
      </c>
    </row>
    <row r="5" spans="1:15" s="151" customFormat="1" ht="30" customHeight="1" x14ac:dyDescent="0.3">
      <c r="A5" s="149">
        <v>40908</v>
      </c>
      <c r="B5" s="195" t="s">
        <v>271</v>
      </c>
      <c r="C5" s="272">
        <v>859</v>
      </c>
      <c r="D5" s="153">
        <v>56.3</v>
      </c>
      <c r="E5" s="153">
        <v>0.7</v>
      </c>
      <c r="F5" s="273">
        <v>87.5</v>
      </c>
      <c r="G5" s="153">
        <v>9.1999999999999993</v>
      </c>
      <c r="H5" s="153">
        <v>79.400000000000006</v>
      </c>
      <c r="I5" s="153">
        <v>11.4</v>
      </c>
      <c r="J5" s="274">
        <v>13.5</v>
      </c>
      <c r="K5" s="275">
        <v>97.8</v>
      </c>
      <c r="L5" s="151">
        <v>95.2</v>
      </c>
      <c r="M5" s="276">
        <v>512</v>
      </c>
      <c r="N5" s="277">
        <v>17</v>
      </c>
      <c r="O5" s="278">
        <v>75.8</v>
      </c>
    </row>
    <row r="6" spans="1:15" s="145" customFormat="1" ht="30" customHeight="1" x14ac:dyDescent="0.3">
      <c r="A6" s="107">
        <v>40908</v>
      </c>
      <c r="B6" s="194" t="s">
        <v>272</v>
      </c>
      <c r="C6" s="244">
        <v>55</v>
      </c>
      <c r="D6" s="147">
        <v>49.5</v>
      </c>
      <c r="E6" s="147">
        <v>1.8</v>
      </c>
      <c r="F6" s="279">
        <v>87.3</v>
      </c>
      <c r="G6" s="147">
        <v>10.9</v>
      </c>
      <c r="H6" s="147">
        <v>85.5</v>
      </c>
      <c r="I6" s="147">
        <v>3.6</v>
      </c>
      <c r="J6" s="175">
        <v>7.3</v>
      </c>
      <c r="K6" s="236">
        <v>85.5</v>
      </c>
      <c r="L6" s="145">
        <v>96.2</v>
      </c>
      <c r="M6" s="280">
        <v>89</v>
      </c>
      <c r="N6" s="281">
        <v>12.4</v>
      </c>
      <c r="O6" s="282">
        <v>78.7</v>
      </c>
    </row>
    <row r="7" spans="1:15" s="145" customFormat="1" ht="30" customHeight="1" x14ac:dyDescent="0.3">
      <c r="A7" s="107">
        <v>40908</v>
      </c>
      <c r="B7" s="194" t="s">
        <v>273</v>
      </c>
      <c r="C7" s="283">
        <v>804</v>
      </c>
      <c r="D7" s="147">
        <v>56.8</v>
      </c>
      <c r="E7" s="147">
        <v>0.6</v>
      </c>
      <c r="F7" s="279">
        <v>87.6</v>
      </c>
      <c r="G7" s="147">
        <v>9.1</v>
      </c>
      <c r="H7" s="147">
        <v>79</v>
      </c>
      <c r="I7" s="147">
        <v>11.9</v>
      </c>
      <c r="J7" s="175">
        <v>13.9</v>
      </c>
      <c r="K7" s="236">
        <v>87.9</v>
      </c>
      <c r="L7" s="145">
        <v>95.1</v>
      </c>
      <c r="M7" s="280">
        <v>423</v>
      </c>
      <c r="N7" s="281">
        <v>18</v>
      </c>
      <c r="O7" s="282">
        <v>75.2</v>
      </c>
    </row>
    <row r="8" spans="1:15" s="151" customFormat="1" ht="30" customHeight="1" x14ac:dyDescent="0.3">
      <c r="A8" s="149">
        <v>43465</v>
      </c>
      <c r="B8" s="195" t="s">
        <v>271</v>
      </c>
      <c r="C8" s="284">
        <v>703</v>
      </c>
      <c r="D8" s="151">
        <v>55.4</v>
      </c>
      <c r="E8" s="151">
        <v>0.7</v>
      </c>
      <c r="F8" s="273">
        <v>95.6</v>
      </c>
      <c r="G8" s="151">
        <v>5.8</v>
      </c>
      <c r="H8" s="151">
        <v>85.3</v>
      </c>
      <c r="I8" s="151">
        <v>8.8000000000000007</v>
      </c>
      <c r="J8" s="274">
        <v>18.3</v>
      </c>
      <c r="K8" s="275">
        <v>94.7</v>
      </c>
      <c r="L8" s="151">
        <v>97.2</v>
      </c>
      <c r="M8" s="276">
        <v>464</v>
      </c>
      <c r="N8" s="277">
        <v>22.8</v>
      </c>
      <c r="O8" s="278">
        <v>82.5</v>
      </c>
    </row>
    <row r="9" spans="1:15" s="145" customFormat="1" ht="30" customHeight="1" x14ac:dyDescent="0.3">
      <c r="A9" s="107">
        <v>43465</v>
      </c>
      <c r="B9" s="194" t="s">
        <v>272</v>
      </c>
      <c r="C9" s="279">
        <v>269</v>
      </c>
      <c r="D9" s="145">
        <v>52.1</v>
      </c>
      <c r="E9" s="145">
        <v>0.7</v>
      </c>
      <c r="F9" s="279">
        <v>96.7</v>
      </c>
      <c r="G9" s="145">
        <v>5.6</v>
      </c>
      <c r="H9" s="145">
        <v>88.1</v>
      </c>
      <c r="I9" s="145">
        <v>6.3</v>
      </c>
      <c r="J9" s="175">
        <v>14.1</v>
      </c>
      <c r="K9" s="236">
        <v>96.3</v>
      </c>
      <c r="L9" s="145">
        <v>97.8</v>
      </c>
      <c r="M9" s="280">
        <v>221</v>
      </c>
      <c r="N9" s="281">
        <v>19.5</v>
      </c>
      <c r="O9" s="282">
        <v>84.6</v>
      </c>
    </row>
    <row r="10" spans="1:15" s="145" customFormat="1" ht="30" customHeight="1" x14ac:dyDescent="0.3">
      <c r="A10" s="107">
        <v>43465</v>
      </c>
      <c r="B10" s="194" t="s">
        <v>273</v>
      </c>
      <c r="C10" s="285">
        <v>434</v>
      </c>
      <c r="D10" s="145">
        <v>57.4</v>
      </c>
      <c r="E10" s="145">
        <v>0.7</v>
      </c>
      <c r="F10" s="279">
        <v>94.9</v>
      </c>
      <c r="G10" s="145">
        <v>6</v>
      </c>
      <c r="H10" s="145">
        <v>83.6</v>
      </c>
      <c r="I10" s="145">
        <v>10.4</v>
      </c>
      <c r="J10" s="175">
        <v>21</v>
      </c>
      <c r="K10" s="236">
        <v>93.8</v>
      </c>
      <c r="L10" s="145">
        <v>96.8</v>
      </c>
      <c r="M10" s="280">
        <v>243</v>
      </c>
      <c r="N10" s="281">
        <v>25.9</v>
      </c>
      <c r="O10" s="282">
        <v>80.7</v>
      </c>
    </row>
    <row r="11" spans="1:15" s="151" customFormat="1" ht="30" customHeight="1" x14ac:dyDescent="0.3">
      <c r="A11" s="149">
        <v>43830</v>
      </c>
      <c r="B11" s="195" t="s">
        <v>271</v>
      </c>
      <c r="C11" s="284">
        <v>684</v>
      </c>
      <c r="D11" s="151">
        <v>55.7</v>
      </c>
      <c r="E11" s="151">
        <v>0.6</v>
      </c>
      <c r="F11" s="273">
        <v>95.9</v>
      </c>
      <c r="G11" s="151">
        <v>5.8</v>
      </c>
      <c r="H11" s="151">
        <v>85.4</v>
      </c>
      <c r="I11" s="151">
        <v>8.8000000000000007</v>
      </c>
      <c r="J11" s="274">
        <v>18.899999999999999</v>
      </c>
      <c r="K11" s="275">
        <v>94.7</v>
      </c>
      <c r="L11" s="151">
        <v>97.1</v>
      </c>
      <c r="M11" s="276">
        <v>468</v>
      </c>
      <c r="N11" s="277">
        <v>24.4</v>
      </c>
      <c r="O11" s="278">
        <v>80.599999999999994</v>
      </c>
    </row>
    <row r="12" spans="1:15" s="145" customFormat="1" ht="30" customHeight="1" x14ac:dyDescent="0.3">
      <c r="A12" s="107">
        <v>43830</v>
      </c>
      <c r="B12" s="194" t="s">
        <v>272</v>
      </c>
      <c r="C12" s="279">
        <v>266</v>
      </c>
      <c r="D12" s="145">
        <v>52.5</v>
      </c>
      <c r="E12" s="145">
        <v>0.4</v>
      </c>
      <c r="F12" s="279">
        <v>96.6</v>
      </c>
      <c r="G12" s="145">
        <v>4.5</v>
      </c>
      <c r="H12" s="145">
        <v>88.3</v>
      </c>
      <c r="I12" s="145">
        <v>7.1</v>
      </c>
      <c r="J12" s="175">
        <v>15.4</v>
      </c>
      <c r="K12" s="236">
        <v>95.5</v>
      </c>
      <c r="L12" s="145">
        <v>97.1</v>
      </c>
      <c r="M12" s="280">
        <v>226</v>
      </c>
      <c r="N12" s="281">
        <v>20.399999999999999</v>
      </c>
      <c r="O12" s="282">
        <v>83.2</v>
      </c>
    </row>
    <row r="13" spans="1:15" s="145" customFormat="1" ht="30" customHeight="1" x14ac:dyDescent="0.3">
      <c r="A13" s="107">
        <v>43830</v>
      </c>
      <c r="B13" s="194" t="s">
        <v>273</v>
      </c>
      <c r="C13" s="285">
        <v>417</v>
      </c>
      <c r="D13" s="145">
        <v>57.7</v>
      </c>
      <c r="E13" s="145">
        <v>0.7</v>
      </c>
      <c r="F13" s="279">
        <v>95.5</v>
      </c>
      <c r="G13" s="145">
        <v>6.7</v>
      </c>
      <c r="H13" s="145">
        <v>83.5</v>
      </c>
      <c r="I13" s="145">
        <v>9.8000000000000007</v>
      </c>
      <c r="J13" s="175">
        <v>21.1</v>
      </c>
      <c r="K13" s="236">
        <v>94.3</v>
      </c>
      <c r="L13" s="145">
        <v>97</v>
      </c>
      <c r="M13" s="280">
        <v>242</v>
      </c>
      <c r="N13" s="281">
        <v>28.1</v>
      </c>
      <c r="O13" s="282">
        <v>78.099999999999994</v>
      </c>
    </row>
    <row r="14" spans="1:15" s="151" customFormat="1" ht="30" customHeight="1" x14ac:dyDescent="0.3">
      <c r="A14" s="149">
        <v>44196</v>
      </c>
      <c r="B14" s="195" t="s">
        <v>271</v>
      </c>
      <c r="C14" s="284">
        <v>679</v>
      </c>
      <c r="D14" s="151">
        <v>56.2</v>
      </c>
      <c r="E14" s="151">
        <v>0.7</v>
      </c>
      <c r="F14" s="273">
        <v>96.3</v>
      </c>
      <c r="G14" s="151">
        <v>6.5</v>
      </c>
      <c r="H14" s="151">
        <v>84.5</v>
      </c>
      <c r="I14" s="151">
        <v>9</v>
      </c>
      <c r="J14" s="274">
        <v>19.7</v>
      </c>
      <c r="K14" s="275">
        <v>93.2</v>
      </c>
      <c r="L14" s="151">
        <v>97.9</v>
      </c>
      <c r="M14" s="276">
        <v>453</v>
      </c>
      <c r="N14" s="277">
        <v>14.1</v>
      </c>
      <c r="O14" s="278">
        <v>79</v>
      </c>
    </row>
    <row r="15" spans="1:15" s="145" customFormat="1" ht="30" customHeight="1" x14ac:dyDescent="0.3">
      <c r="A15" s="107">
        <v>44196</v>
      </c>
      <c r="B15" s="194" t="s">
        <v>274</v>
      </c>
      <c r="C15" s="279">
        <v>264</v>
      </c>
      <c r="D15" s="145">
        <v>53.3</v>
      </c>
      <c r="E15" s="145">
        <v>0.8</v>
      </c>
      <c r="F15" s="279">
        <v>97</v>
      </c>
      <c r="G15" s="145">
        <v>3.8</v>
      </c>
      <c r="H15" s="145">
        <v>90.2</v>
      </c>
      <c r="I15" s="145">
        <v>6.1</v>
      </c>
      <c r="J15" s="175">
        <v>16.3</v>
      </c>
      <c r="K15" s="236">
        <v>93.2</v>
      </c>
      <c r="L15" s="145">
        <v>97.5</v>
      </c>
      <c r="M15" s="280">
        <v>221</v>
      </c>
      <c r="N15" s="281">
        <v>12.7</v>
      </c>
      <c r="O15" s="282">
        <v>78.7</v>
      </c>
    </row>
    <row r="16" spans="1:15" s="145" customFormat="1" ht="30" customHeight="1" x14ac:dyDescent="0.3">
      <c r="A16" s="107">
        <v>44196</v>
      </c>
      <c r="B16" s="194" t="s">
        <v>273</v>
      </c>
      <c r="C16" s="285">
        <v>415</v>
      </c>
      <c r="D16" s="145">
        <v>58</v>
      </c>
      <c r="E16" s="145">
        <v>0.7</v>
      </c>
      <c r="F16" s="279">
        <v>95.9</v>
      </c>
      <c r="G16" s="145">
        <v>8.1999999999999993</v>
      </c>
      <c r="H16" s="145">
        <v>81</v>
      </c>
      <c r="I16" s="145">
        <v>10.8</v>
      </c>
      <c r="J16" s="175">
        <v>21.9</v>
      </c>
      <c r="K16" s="236">
        <v>93.3</v>
      </c>
      <c r="L16" s="145">
        <v>98.2</v>
      </c>
      <c r="M16" s="280">
        <v>232</v>
      </c>
      <c r="N16" s="281">
        <v>15.5</v>
      </c>
      <c r="O16" s="282">
        <v>79.3</v>
      </c>
    </row>
    <row r="17" spans="2:2" s="145" customFormat="1" ht="30" customHeight="1" x14ac:dyDescent="0.3">
      <c r="B17" s="194"/>
    </row>
    <row r="18" spans="2:2" s="145" customFormat="1" ht="30" customHeight="1" x14ac:dyDescent="0.3">
      <c r="B18" s="194"/>
    </row>
    <row r="19" spans="2:2" s="145" customFormat="1" ht="30" customHeight="1" x14ac:dyDescent="0.3"/>
    <row r="20" spans="2:2" s="145" customFormat="1" ht="30" customHeight="1" x14ac:dyDescent="0.3"/>
    <row r="21" spans="2:2" s="145" customFormat="1" ht="30" customHeight="1" x14ac:dyDescent="0.3"/>
    <row r="22" spans="2:2" s="145" customFormat="1" ht="30" customHeight="1" x14ac:dyDescent="0.3"/>
    <row r="23" spans="2:2" s="145" customFormat="1" ht="30" customHeight="1" x14ac:dyDescent="0.3"/>
    <row r="24" spans="2:2" s="145" customFormat="1" ht="30" customHeight="1" x14ac:dyDescent="0.3"/>
    <row r="25" spans="2:2" s="145" customFormat="1" ht="30" customHeight="1" x14ac:dyDescent="0.3"/>
    <row r="26" spans="2:2" s="145" customFormat="1" ht="30" customHeight="1" x14ac:dyDescent="0.3"/>
    <row r="27" spans="2:2" s="145" customFormat="1" ht="30" customHeight="1" x14ac:dyDescent="0.3"/>
    <row r="28" spans="2:2" s="145" customFormat="1" ht="30" customHeight="1" x14ac:dyDescent="0.3"/>
    <row r="29" spans="2:2" s="145" customFormat="1" ht="30" customHeight="1" x14ac:dyDescent="0.3"/>
    <row r="30" spans="2:2" s="145" customFormat="1" ht="30" customHeight="1" x14ac:dyDescent="0.3"/>
    <row r="31" spans="2:2" s="145" customFormat="1" ht="30" customHeight="1" x14ac:dyDescent="0.3"/>
    <row r="32" spans="2:2" s="145" customFormat="1" ht="30" customHeight="1" x14ac:dyDescent="0.3"/>
    <row r="33" s="145" customFormat="1" ht="30" customHeight="1" x14ac:dyDescent="0.3"/>
    <row r="34" s="145" customFormat="1" ht="30" customHeight="1" x14ac:dyDescent="0.3"/>
    <row r="35" s="145" customFormat="1" ht="30" customHeight="1" x14ac:dyDescent="0.3"/>
    <row r="36" s="145" customFormat="1" ht="30" customHeight="1" x14ac:dyDescent="0.3"/>
    <row r="37" s="145" customFormat="1" ht="30" customHeight="1" x14ac:dyDescent="0.3"/>
    <row r="38" s="145" customFormat="1" ht="30" customHeight="1" x14ac:dyDescent="0.3"/>
    <row r="39" s="145" customFormat="1" ht="30" customHeight="1" x14ac:dyDescent="0.3"/>
    <row r="40" s="145" customFormat="1" ht="30" customHeight="1" x14ac:dyDescent="0.3"/>
    <row r="41" s="145" customFormat="1" ht="30" customHeight="1" x14ac:dyDescent="0.3"/>
    <row r="42" s="145" customFormat="1" ht="30" customHeight="1" x14ac:dyDescent="0.3"/>
    <row r="43" s="145" customFormat="1" ht="30" customHeight="1" x14ac:dyDescent="0.3"/>
    <row r="44" s="145" customFormat="1" ht="30" customHeight="1" x14ac:dyDescent="0.3"/>
    <row r="45" s="145" customFormat="1" ht="30" customHeight="1" x14ac:dyDescent="0.3"/>
    <row r="46" s="145" customFormat="1" ht="30" customHeight="1" x14ac:dyDescent="0.3"/>
    <row r="47" s="145" customFormat="1" ht="30" customHeight="1" x14ac:dyDescent="0.3"/>
    <row r="48"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sheetData>
  <autoFilter ref="A4:B4" xr:uid="{99861919-805C-4255-8425-18452284FD3E}"/>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ABAB-CB0C-4904-8CB3-E4F284600B6D}">
  <sheetPr>
    <tabColor rgb="FFFEF4E5"/>
  </sheetPr>
  <dimension ref="A1:O123"/>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1" style="138" customWidth="1"/>
    <col min="3" max="5" width="22.6640625" style="138" customWidth="1"/>
    <col min="6" max="13" width="14.33203125" style="138" customWidth="1"/>
    <col min="14" max="15" width="16.109375" style="138" customWidth="1"/>
    <col min="16" max="16384" width="8.5546875" style="138"/>
  </cols>
  <sheetData>
    <row r="1" spans="1:15" s="71" customFormat="1" ht="18" customHeight="1" x14ac:dyDescent="0.3">
      <c r="A1" s="69" t="s">
        <v>299</v>
      </c>
      <c r="B1" s="69" t="s">
        <v>300</v>
      </c>
      <c r="C1" s="69"/>
    </row>
    <row r="2" spans="1:15" s="145" customFormat="1" ht="18" customHeight="1" x14ac:dyDescent="0.3">
      <c r="A2" s="138"/>
      <c r="B2" s="137" t="s">
        <v>301</v>
      </c>
      <c r="C2" s="139"/>
    </row>
    <row r="3" spans="1:15" s="145" customFormat="1" ht="18" customHeight="1" x14ac:dyDescent="0.3"/>
    <row r="4" spans="1:15" s="148" customFormat="1" ht="43.2" customHeight="1" x14ac:dyDescent="0.3">
      <c r="A4" s="286"/>
      <c r="B4" s="286"/>
      <c r="C4" s="609" t="s">
        <v>302</v>
      </c>
      <c r="D4" s="614" t="s">
        <v>303</v>
      </c>
      <c r="E4" s="614" t="s">
        <v>304</v>
      </c>
      <c r="F4" s="612" t="s">
        <v>287</v>
      </c>
      <c r="G4" s="615"/>
      <c r="H4" s="612" t="s">
        <v>238</v>
      </c>
      <c r="I4" s="631"/>
      <c r="J4" s="632" t="s">
        <v>239</v>
      </c>
      <c r="K4" s="631"/>
      <c r="L4" s="614" t="s">
        <v>288</v>
      </c>
      <c r="M4" s="614"/>
      <c r="N4" s="612" t="s">
        <v>241</v>
      </c>
      <c r="O4" s="615"/>
    </row>
    <row r="5" spans="1:15" s="145" customFormat="1" ht="26.4" customHeight="1" thickBot="1" x14ac:dyDescent="0.35">
      <c r="A5" s="203"/>
      <c r="B5" s="203"/>
      <c r="C5" s="618"/>
      <c r="D5" s="630"/>
      <c r="E5" s="630"/>
      <c r="F5" s="172" t="s">
        <v>305</v>
      </c>
      <c r="G5" s="171" t="s">
        <v>306</v>
      </c>
      <c r="H5" s="172" t="s">
        <v>305</v>
      </c>
      <c r="I5" s="287" t="s">
        <v>306</v>
      </c>
      <c r="J5" s="288" t="s">
        <v>305</v>
      </c>
      <c r="K5" s="287" t="s">
        <v>306</v>
      </c>
      <c r="L5" s="170" t="s">
        <v>305</v>
      </c>
      <c r="M5" s="170" t="s">
        <v>306</v>
      </c>
      <c r="N5" s="172" t="s">
        <v>305</v>
      </c>
      <c r="O5" s="171" t="s">
        <v>306</v>
      </c>
    </row>
    <row r="6" spans="1:15" s="151" customFormat="1" ht="30" customHeight="1" x14ac:dyDescent="0.3">
      <c r="A6" s="149">
        <v>40908</v>
      </c>
      <c r="B6" s="195" t="s">
        <v>271</v>
      </c>
      <c r="C6" s="257">
        <v>2567</v>
      </c>
      <c r="D6" s="153">
        <v>419</v>
      </c>
      <c r="E6" s="250">
        <v>2148</v>
      </c>
      <c r="F6" s="166">
        <v>69.2</v>
      </c>
      <c r="G6" s="222">
        <v>87.1</v>
      </c>
      <c r="H6" s="168">
        <v>94.5</v>
      </c>
      <c r="I6" s="289">
        <v>71.099999999999994</v>
      </c>
      <c r="J6" s="290">
        <v>4.5</v>
      </c>
      <c r="K6" s="289">
        <v>18.5</v>
      </c>
      <c r="L6" s="152">
        <v>0.2</v>
      </c>
      <c r="M6" s="152">
        <v>9.1</v>
      </c>
      <c r="N6" s="168">
        <v>91.4</v>
      </c>
      <c r="O6" s="189">
        <v>89.1</v>
      </c>
    </row>
    <row r="7" spans="1:15" s="145" customFormat="1" ht="30" customHeight="1" x14ac:dyDescent="0.3">
      <c r="A7" s="107">
        <v>40908</v>
      </c>
      <c r="B7" s="194" t="s">
        <v>272</v>
      </c>
      <c r="C7" s="157">
        <v>192</v>
      </c>
      <c r="D7" s="147">
        <v>81</v>
      </c>
      <c r="E7" s="147">
        <v>111</v>
      </c>
      <c r="F7" s="165">
        <v>58</v>
      </c>
      <c r="G7" s="174">
        <v>89.2</v>
      </c>
      <c r="H7" s="167">
        <v>87.7</v>
      </c>
      <c r="I7" s="291">
        <v>60.4</v>
      </c>
      <c r="J7" s="292">
        <v>9.9</v>
      </c>
      <c r="K7" s="291">
        <v>23.4</v>
      </c>
      <c r="L7" s="158" t="s">
        <v>34</v>
      </c>
      <c r="M7" s="158">
        <v>14.4</v>
      </c>
      <c r="N7" s="167">
        <v>88.6</v>
      </c>
      <c r="O7" s="176">
        <v>89.5</v>
      </c>
    </row>
    <row r="8" spans="1:15" s="145" customFormat="1" ht="30" customHeight="1" x14ac:dyDescent="0.3">
      <c r="A8" s="107">
        <v>40908</v>
      </c>
      <c r="B8" s="194" t="s">
        <v>273</v>
      </c>
      <c r="C8" s="258">
        <v>2375</v>
      </c>
      <c r="D8" s="147">
        <v>338</v>
      </c>
      <c r="E8" s="245">
        <v>2037</v>
      </c>
      <c r="F8" s="165">
        <v>71.900000000000006</v>
      </c>
      <c r="G8" s="174">
        <v>86.9</v>
      </c>
      <c r="H8" s="167">
        <v>96.2</v>
      </c>
      <c r="I8" s="291">
        <v>71.7</v>
      </c>
      <c r="J8" s="292">
        <v>3.3</v>
      </c>
      <c r="K8" s="291">
        <v>18.3</v>
      </c>
      <c r="L8" s="158">
        <v>0.3</v>
      </c>
      <c r="M8" s="158">
        <v>8.8000000000000007</v>
      </c>
      <c r="N8" s="167">
        <v>92</v>
      </c>
      <c r="O8" s="176">
        <v>89.1</v>
      </c>
    </row>
    <row r="9" spans="1:15" s="151" customFormat="1" ht="30" customHeight="1" x14ac:dyDescent="0.3">
      <c r="A9" s="149">
        <v>42369</v>
      </c>
      <c r="B9" s="195" t="s">
        <v>271</v>
      </c>
      <c r="C9" s="293">
        <f t="shared" ref="C9:C17" si="0">+D9+E9</f>
        <v>2222</v>
      </c>
      <c r="D9" s="151">
        <v>352</v>
      </c>
      <c r="E9" s="295">
        <v>1870</v>
      </c>
      <c r="F9" s="168">
        <v>70.5</v>
      </c>
      <c r="G9" s="189">
        <v>88.4</v>
      </c>
      <c r="H9" s="168">
        <v>93.8</v>
      </c>
      <c r="I9" s="296">
        <v>65.900000000000006</v>
      </c>
      <c r="J9" s="297">
        <v>6.3</v>
      </c>
      <c r="K9" s="296">
        <v>24</v>
      </c>
      <c r="L9" s="169" t="s">
        <v>34</v>
      </c>
      <c r="M9" s="169">
        <v>9.5</v>
      </c>
      <c r="N9" s="168">
        <v>91.3</v>
      </c>
      <c r="O9" s="189">
        <v>91.5</v>
      </c>
    </row>
    <row r="10" spans="1:15" s="145" customFormat="1" ht="30" customHeight="1" x14ac:dyDescent="0.3">
      <c r="A10" s="107">
        <v>42369</v>
      </c>
      <c r="B10" s="194" t="s">
        <v>272</v>
      </c>
      <c r="C10" s="294">
        <f t="shared" si="0"/>
        <v>617</v>
      </c>
      <c r="D10" s="145">
        <v>81</v>
      </c>
      <c r="E10" s="145">
        <v>536</v>
      </c>
      <c r="F10" s="167">
        <v>64.2</v>
      </c>
      <c r="G10" s="176">
        <v>92.2</v>
      </c>
      <c r="H10" s="167">
        <v>84</v>
      </c>
      <c r="I10" s="298">
        <v>49.6</v>
      </c>
      <c r="J10" s="299">
        <v>16</v>
      </c>
      <c r="K10" s="298">
        <v>35.799999999999997</v>
      </c>
      <c r="L10" s="160" t="s">
        <v>34</v>
      </c>
      <c r="M10" s="160">
        <v>14</v>
      </c>
      <c r="N10" s="167">
        <v>88.9</v>
      </c>
      <c r="O10" s="176">
        <v>90.7</v>
      </c>
    </row>
    <row r="11" spans="1:15" s="145" customFormat="1" ht="30" customHeight="1" x14ac:dyDescent="0.3">
      <c r="A11" s="107">
        <v>42369</v>
      </c>
      <c r="B11" s="194" t="s">
        <v>273</v>
      </c>
      <c r="C11" s="294">
        <f t="shared" si="0"/>
        <v>1605</v>
      </c>
      <c r="D11" s="145">
        <v>271</v>
      </c>
      <c r="E11" s="246">
        <v>1334</v>
      </c>
      <c r="F11" s="167">
        <v>72.3</v>
      </c>
      <c r="G11" s="176">
        <v>87</v>
      </c>
      <c r="H11" s="167">
        <v>96.7</v>
      </c>
      <c r="I11" s="298">
        <v>72.400000000000006</v>
      </c>
      <c r="J11" s="299">
        <v>3.3</v>
      </c>
      <c r="K11" s="298">
        <v>19.3</v>
      </c>
      <c r="L11" s="160" t="s">
        <v>34</v>
      </c>
      <c r="M11" s="160">
        <v>7.6</v>
      </c>
      <c r="N11" s="167">
        <v>92</v>
      </c>
      <c r="O11" s="176">
        <v>91.8</v>
      </c>
    </row>
    <row r="12" spans="1:15" s="151" customFormat="1" ht="30" customHeight="1" x14ac:dyDescent="0.3">
      <c r="A12" s="149">
        <v>42735</v>
      </c>
      <c r="B12" s="195" t="s">
        <v>271</v>
      </c>
      <c r="C12" s="293">
        <f t="shared" si="0"/>
        <v>2160</v>
      </c>
      <c r="D12" s="151">
        <v>338</v>
      </c>
      <c r="E12" s="295">
        <v>1822</v>
      </c>
      <c r="F12" s="168">
        <v>71.599999999999994</v>
      </c>
      <c r="G12" s="189">
        <v>89.5</v>
      </c>
      <c r="H12" s="168">
        <v>93.5</v>
      </c>
      <c r="I12" s="296">
        <v>65.900000000000006</v>
      </c>
      <c r="J12" s="297">
        <v>6.2</v>
      </c>
      <c r="K12" s="296">
        <v>23.6</v>
      </c>
      <c r="L12" s="169" t="s">
        <v>34</v>
      </c>
      <c r="M12" s="169">
        <v>9.8000000000000007</v>
      </c>
      <c r="N12" s="168">
        <v>91.8</v>
      </c>
      <c r="O12" s="189">
        <v>92</v>
      </c>
    </row>
    <row r="13" spans="1:15" s="145" customFormat="1" ht="30" customHeight="1" x14ac:dyDescent="0.3">
      <c r="A13" s="107">
        <v>42735</v>
      </c>
      <c r="B13" s="194" t="s">
        <v>272</v>
      </c>
      <c r="C13" s="294">
        <f t="shared" si="0"/>
        <v>677</v>
      </c>
      <c r="D13" s="145">
        <v>80</v>
      </c>
      <c r="E13" s="145">
        <v>597</v>
      </c>
      <c r="F13" s="167">
        <v>65</v>
      </c>
      <c r="G13" s="176">
        <v>93.6</v>
      </c>
      <c r="H13" s="167">
        <v>82.5</v>
      </c>
      <c r="I13" s="298">
        <v>51.8</v>
      </c>
      <c r="J13" s="299">
        <v>16.3</v>
      </c>
      <c r="K13" s="298">
        <v>33.700000000000003</v>
      </c>
      <c r="L13" s="160" t="s">
        <v>34</v>
      </c>
      <c r="M13" s="160">
        <v>14.1</v>
      </c>
      <c r="N13" s="167">
        <v>89.9</v>
      </c>
      <c r="O13" s="176">
        <v>92.5</v>
      </c>
    </row>
    <row r="14" spans="1:15" s="145" customFormat="1" ht="30" customHeight="1" x14ac:dyDescent="0.3">
      <c r="A14" s="107">
        <v>42735</v>
      </c>
      <c r="B14" s="194" t="s">
        <v>273</v>
      </c>
      <c r="C14" s="294">
        <f t="shared" si="0"/>
        <v>1483</v>
      </c>
      <c r="D14" s="145">
        <v>258</v>
      </c>
      <c r="E14" s="246">
        <v>1225</v>
      </c>
      <c r="F14" s="167">
        <v>73.599999999999994</v>
      </c>
      <c r="G14" s="176">
        <v>87.4</v>
      </c>
      <c r="H14" s="167">
        <v>96.9</v>
      </c>
      <c r="I14" s="298">
        <v>72.8</v>
      </c>
      <c r="J14" s="299">
        <v>3.1</v>
      </c>
      <c r="K14" s="298">
        <v>18.7</v>
      </c>
      <c r="L14" s="160" t="s">
        <v>34</v>
      </c>
      <c r="M14" s="160">
        <v>7.7</v>
      </c>
      <c r="N14" s="167">
        <v>92.4</v>
      </c>
      <c r="O14" s="176">
        <v>91.8</v>
      </c>
    </row>
    <row r="15" spans="1:15" s="151" customFormat="1" ht="30" customHeight="1" x14ac:dyDescent="0.3">
      <c r="A15" s="149">
        <v>43100</v>
      </c>
      <c r="B15" s="195" t="s">
        <v>271</v>
      </c>
      <c r="C15" s="293">
        <f t="shared" si="0"/>
        <v>2227</v>
      </c>
      <c r="D15" s="151">
        <v>355</v>
      </c>
      <c r="E15" s="295">
        <v>1872</v>
      </c>
      <c r="F15" s="168">
        <v>72.099999999999994</v>
      </c>
      <c r="G15" s="189">
        <v>90.9</v>
      </c>
      <c r="H15" s="168">
        <v>91.5</v>
      </c>
      <c r="I15" s="296">
        <v>66.099999999999994</v>
      </c>
      <c r="J15" s="297">
        <v>7.9</v>
      </c>
      <c r="K15" s="296">
        <v>22.5</v>
      </c>
      <c r="L15" s="169" t="s">
        <v>34</v>
      </c>
      <c r="M15" s="169">
        <v>10.5</v>
      </c>
      <c r="N15" s="168">
        <v>90.7</v>
      </c>
      <c r="O15" s="189">
        <v>92.7</v>
      </c>
    </row>
    <row r="16" spans="1:15" s="145" customFormat="1" ht="30" customHeight="1" x14ac:dyDescent="0.3">
      <c r="A16" s="107">
        <v>43100</v>
      </c>
      <c r="B16" s="194" t="s">
        <v>272</v>
      </c>
      <c r="C16" s="294">
        <f t="shared" si="0"/>
        <v>748</v>
      </c>
      <c r="D16" s="145">
        <v>80</v>
      </c>
      <c r="E16" s="145">
        <v>668</v>
      </c>
      <c r="F16" s="167">
        <v>67.5</v>
      </c>
      <c r="G16" s="176">
        <v>94.5</v>
      </c>
      <c r="H16" s="167">
        <v>76.3</v>
      </c>
      <c r="I16" s="298">
        <v>51</v>
      </c>
      <c r="J16" s="299">
        <v>22.5</v>
      </c>
      <c r="K16" s="298">
        <v>33.1</v>
      </c>
      <c r="L16" s="160" t="s">
        <v>34</v>
      </c>
      <c r="M16" s="160">
        <v>15.3</v>
      </c>
      <c r="N16" s="167">
        <v>87.3</v>
      </c>
      <c r="O16" s="176">
        <v>92.4</v>
      </c>
    </row>
    <row r="17" spans="1:15" s="145" customFormat="1" ht="30" customHeight="1" x14ac:dyDescent="0.3">
      <c r="A17" s="107">
        <v>43100</v>
      </c>
      <c r="B17" s="194" t="s">
        <v>273</v>
      </c>
      <c r="C17" s="294">
        <f t="shared" si="0"/>
        <v>1479</v>
      </c>
      <c r="D17" s="145">
        <v>275</v>
      </c>
      <c r="E17" s="246">
        <v>1204</v>
      </c>
      <c r="F17" s="167">
        <v>73.5</v>
      </c>
      <c r="G17" s="176">
        <v>89</v>
      </c>
      <c r="H17" s="167">
        <v>96</v>
      </c>
      <c r="I17" s="298">
        <v>74.5</v>
      </c>
      <c r="J17" s="299">
        <v>3.6</v>
      </c>
      <c r="K17" s="298">
        <v>16.7</v>
      </c>
      <c r="L17" s="160" t="s">
        <v>34</v>
      </c>
      <c r="M17" s="160">
        <v>7.8</v>
      </c>
      <c r="N17" s="167">
        <v>91.7</v>
      </c>
      <c r="O17" s="176">
        <v>92.9</v>
      </c>
    </row>
    <row r="18" spans="1:15" s="151" customFormat="1" ht="30" customHeight="1" x14ac:dyDescent="0.3">
      <c r="A18" s="149">
        <v>43465</v>
      </c>
      <c r="B18" s="195" t="s">
        <v>271</v>
      </c>
      <c r="C18" s="293">
        <v>2184</v>
      </c>
      <c r="D18" s="151">
        <v>355</v>
      </c>
      <c r="E18" s="295">
        <v>1829</v>
      </c>
      <c r="F18" s="168">
        <v>70.099999999999994</v>
      </c>
      <c r="G18" s="189">
        <v>92</v>
      </c>
      <c r="H18" s="168">
        <v>90.1</v>
      </c>
      <c r="I18" s="296">
        <v>64.400000000000006</v>
      </c>
      <c r="J18" s="297">
        <v>8.6999999999999993</v>
      </c>
      <c r="K18" s="296">
        <v>23.7</v>
      </c>
      <c r="L18" s="169">
        <v>0.3</v>
      </c>
      <c r="M18" s="169">
        <v>11.2</v>
      </c>
      <c r="N18" s="168">
        <v>92.2</v>
      </c>
      <c r="O18" s="189">
        <v>92.8</v>
      </c>
    </row>
    <row r="19" spans="1:15" s="145" customFormat="1" ht="30" customHeight="1" x14ac:dyDescent="0.3">
      <c r="A19" s="107">
        <v>43465</v>
      </c>
      <c r="B19" s="194" t="s">
        <v>272</v>
      </c>
      <c r="C19" s="159">
        <v>785</v>
      </c>
      <c r="D19" s="145">
        <v>79</v>
      </c>
      <c r="E19" s="145">
        <v>706</v>
      </c>
      <c r="F19" s="167">
        <v>64.599999999999994</v>
      </c>
      <c r="G19" s="176">
        <v>94.8</v>
      </c>
      <c r="H19" s="167">
        <v>74.7</v>
      </c>
      <c r="I19" s="298">
        <v>49.4</v>
      </c>
      <c r="J19" s="299">
        <v>22.8</v>
      </c>
      <c r="K19" s="298">
        <v>34.299999999999997</v>
      </c>
      <c r="L19" s="160" t="s">
        <v>34</v>
      </c>
      <c r="M19" s="160">
        <v>15.6</v>
      </c>
      <c r="N19" s="167">
        <v>88.2</v>
      </c>
      <c r="O19" s="176">
        <v>93</v>
      </c>
    </row>
    <row r="20" spans="1:15" s="145" customFormat="1" ht="30" customHeight="1" x14ac:dyDescent="0.3">
      <c r="A20" s="107">
        <v>43465</v>
      </c>
      <c r="B20" s="194" t="s">
        <v>273</v>
      </c>
      <c r="C20" s="294">
        <v>1399</v>
      </c>
      <c r="D20" s="145">
        <v>276</v>
      </c>
      <c r="E20" s="246">
        <v>1123</v>
      </c>
      <c r="F20" s="167">
        <v>71.7</v>
      </c>
      <c r="G20" s="176">
        <v>90.3</v>
      </c>
      <c r="H20" s="167">
        <v>94.6</v>
      </c>
      <c r="I20" s="298">
        <v>73.7</v>
      </c>
      <c r="J20" s="299">
        <v>4.7</v>
      </c>
      <c r="K20" s="298">
        <v>17.100000000000001</v>
      </c>
      <c r="L20" s="160">
        <v>0.4</v>
      </c>
      <c r="M20" s="160">
        <v>8.4</v>
      </c>
      <c r="N20" s="167">
        <v>93.3</v>
      </c>
      <c r="O20" s="176">
        <v>92.7</v>
      </c>
    </row>
    <row r="21" spans="1:15" s="151" customFormat="1" ht="30" customHeight="1" x14ac:dyDescent="0.3">
      <c r="A21" s="149">
        <v>43830</v>
      </c>
      <c r="B21" s="195" t="s">
        <v>271</v>
      </c>
      <c r="C21" s="293">
        <v>2168</v>
      </c>
      <c r="D21" s="151">
        <v>355</v>
      </c>
      <c r="E21" s="295">
        <v>1813</v>
      </c>
      <c r="F21" s="168">
        <v>72.099999999999994</v>
      </c>
      <c r="G21" s="189">
        <v>92.7</v>
      </c>
      <c r="H21" s="168">
        <v>88.7</v>
      </c>
      <c r="I21" s="296">
        <v>61.9</v>
      </c>
      <c r="J21" s="297">
        <v>9.6</v>
      </c>
      <c r="K21" s="296">
        <v>26.1</v>
      </c>
      <c r="L21" s="169">
        <v>0.3</v>
      </c>
      <c r="M21" s="169">
        <v>11.2</v>
      </c>
      <c r="N21" s="168">
        <v>91.7</v>
      </c>
      <c r="O21" s="189">
        <v>92.9</v>
      </c>
    </row>
    <row r="22" spans="1:15" s="145" customFormat="1" ht="30" customHeight="1" x14ac:dyDescent="0.3">
      <c r="A22" s="107">
        <v>43830</v>
      </c>
      <c r="B22" s="194" t="s">
        <v>272</v>
      </c>
      <c r="C22" s="159">
        <v>794</v>
      </c>
      <c r="D22" s="145">
        <v>85</v>
      </c>
      <c r="E22" s="145">
        <v>709</v>
      </c>
      <c r="F22" s="167">
        <v>70.599999999999994</v>
      </c>
      <c r="G22" s="176">
        <v>96.1</v>
      </c>
      <c r="H22" s="167">
        <v>74.099999999999994</v>
      </c>
      <c r="I22" s="298">
        <v>45.6</v>
      </c>
      <c r="J22" s="299">
        <v>21.2</v>
      </c>
      <c r="K22" s="298">
        <v>38.200000000000003</v>
      </c>
      <c r="L22" s="160" t="s">
        <v>34</v>
      </c>
      <c r="M22" s="160">
        <v>15.5</v>
      </c>
      <c r="N22" s="167">
        <v>86.8</v>
      </c>
      <c r="O22" s="176">
        <v>92.7</v>
      </c>
    </row>
    <row r="23" spans="1:15" s="145" customFormat="1" ht="30" customHeight="1" x14ac:dyDescent="0.3">
      <c r="A23" s="107">
        <v>43830</v>
      </c>
      <c r="B23" s="194" t="s">
        <v>273</v>
      </c>
      <c r="C23" s="294">
        <v>1374</v>
      </c>
      <c r="D23" s="145">
        <v>270</v>
      </c>
      <c r="E23" s="246">
        <v>1104</v>
      </c>
      <c r="F23" s="167">
        <v>72.599999999999994</v>
      </c>
      <c r="G23" s="176">
        <v>90.6</v>
      </c>
      <c r="H23" s="167">
        <v>93.3</v>
      </c>
      <c r="I23" s="298">
        <v>72.5</v>
      </c>
      <c r="J23" s="299">
        <v>5.9</v>
      </c>
      <c r="K23" s="298">
        <v>18.399999999999999</v>
      </c>
      <c r="L23" s="160">
        <v>0.4</v>
      </c>
      <c r="M23" s="160">
        <v>8.4</v>
      </c>
      <c r="N23" s="167">
        <v>93.2</v>
      </c>
      <c r="O23" s="176">
        <v>93</v>
      </c>
    </row>
    <row r="24" spans="1:15" s="151" customFormat="1" ht="30" customHeight="1" x14ac:dyDescent="0.3">
      <c r="A24" s="149">
        <v>44196</v>
      </c>
      <c r="B24" s="195" t="s">
        <v>271</v>
      </c>
      <c r="C24" s="293">
        <v>2138</v>
      </c>
      <c r="D24" s="151">
        <v>340</v>
      </c>
      <c r="E24" s="295">
        <v>1798</v>
      </c>
      <c r="F24" s="168">
        <v>70.900000000000006</v>
      </c>
      <c r="G24" s="189">
        <v>92.8</v>
      </c>
      <c r="H24" s="168">
        <v>88.8</v>
      </c>
      <c r="I24" s="296">
        <v>61.6</v>
      </c>
      <c r="J24" s="297">
        <v>8.8000000000000007</v>
      </c>
      <c r="K24" s="296">
        <v>26.7</v>
      </c>
      <c r="L24" s="169">
        <v>0.3</v>
      </c>
      <c r="M24" s="169">
        <v>11.1</v>
      </c>
      <c r="N24" s="168">
        <v>94</v>
      </c>
      <c r="O24" s="189">
        <v>95.8</v>
      </c>
    </row>
    <row r="25" spans="1:15" s="145" customFormat="1" ht="30" customHeight="1" x14ac:dyDescent="0.3">
      <c r="A25" s="107">
        <v>44196</v>
      </c>
      <c r="B25" s="194" t="s">
        <v>274</v>
      </c>
      <c r="C25" s="159">
        <v>832</v>
      </c>
      <c r="D25" s="145">
        <v>78</v>
      </c>
      <c r="E25" s="145">
        <v>754</v>
      </c>
      <c r="F25" s="167">
        <v>70.5</v>
      </c>
      <c r="G25" s="176">
        <v>95.4</v>
      </c>
      <c r="H25" s="167">
        <v>71.8</v>
      </c>
      <c r="I25" s="298">
        <v>45.6</v>
      </c>
      <c r="J25" s="299">
        <v>21.8</v>
      </c>
      <c r="K25" s="298">
        <v>37.9</v>
      </c>
      <c r="L25" s="160" t="s">
        <v>34</v>
      </c>
      <c r="M25" s="160">
        <v>15.8</v>
      </c>
      <c r="N25" s="167">
        <v>93.6</v>
      </c>
      <c r="O25" s="176">
        <v>95.6</v>
      </c>
    </row>
    <row r="26" spans="1:15" s="145" customFormat="1" ht="30" customHeight="1" x14ac:dyDescent="0.3">
      <c r="A26" s="107">
        <v>44196</v>
      </c>
      <c r="B26" s="194" t="s">
        <v>273</v>
      </c>
      <c r="C26" s="294">
        <v>1306</v>
      </c>
      <c r="D26" s="145">
        <v>262</v>
      </c>
      <c r="E26" s="246">
        <v>1044</v>
      </c>
      <c r="F26" s="167">
        <v>71</v>
      </c>
      <c r="G26" s="176">
        <v>90.9</v>
      </c>
      <c r="H26" s="167">
        <v>93.9</v>
      </c>
      <c r="I26" s="298">
        <v>73.2</v>
      </c>
      <c r="J26" s="299">
        <v>5</v>
      </c>
      <c r="K26" s="298">
        <v>18.600000000000001</v>
      </c>
      <c r="L26" s="160">
        <v>0.4</v>
      </c>
      <c r="M26" s="160">
        <v>7.8</v>
      </c>
      <c r="N26" s="167">
        <v>94.1</v>
      </c>
      <c r="O26" s="176">
        <v>95.8</v>
      </c>
    </row>
    <row r="27" spans="1:15" s="145" customFormat="1" ht="30" customHeight="1" x14ac:dyDescent="0.3">
      <c r="B27" s="194"/>
      <c r="C27" s="246"/>
    </row>
    <row r="28" spans="1:15" s="145" customFormat="1" ht="30" customHeight="1" x14ac:dyDescent="0.3">
      <c r="B28" s="194"/>
    </row>
    <row r="29" spans="1:15" s="145" customFormat="1" ht="30" customHeight="1" x14ac:dyDescent="0.3"/>
    <row r="30" spans="1:15" s="145" customFormat="1" ht="30" customHeight="1" x14ac:dyDescent="0.3"/>
    <row r="31" spans="1:15" s="145" customFormat="1" ht="30" customHeight="1" x14ac:dyDescent="0.3"/>
    <row r="32" spans="1:15" s="145" customFormat="1" ht="30" customHeight="1" x14ac:dyDescent="0.3"/>
    <row r="33" s="145" customFormat="1" ht="30" customHeight="1" x14ac:dyDescent="0.3"/>
    <row r="34" s="145" customFormat="1" ht="30" customHeight="1" x14ac:dyDescent="0.3"/>
    <row r="35" s="145" customFormat="1" ht="30" customHeight="1" x14ac:dyDescent="0.3"/>
    <row r="36" s="145" customFormat="1" ht="30" customHeight="1" x14ac:dyDescent="0.3"/>
    <row r="37" s="145" customFormat="1" ht="30" customHeight="1" x14ac:dyDescent="0.3"/>
    <row r="38" s="145" customFormat="1" ht="30" customHeight="1" x14ac:dyDescent="0.3"/>
    <row r="39" s="145" customFormat="1" ht="30" customHeight="1" x14ac:dyDescent="0.3"/>
    <row r="40" s="145" customFormat="1" ht="30" customHeight="1" x14ac:dyDescent="0.3"/>
    <row r="41" s="145" customFormat="1" ht="30" customHeight="1" x14ac:dyDescent="0.3"/>
    <row r="42" s="145" customFormat="1" ht="30" customHeight="1" x14ac:dyDescent="0.3"/>
    <row r="43" s="145" customFormat="1" ht="30" customHeight="1" x14ac:dyDescent="0.3"/>
    <row r="44" s="145" customFormat="1" ht="30" customHeight="1" x14ac:dyDescent="0.3"/>
    <row r="45" s="145" customFormat="1" ht="30" customHeight="1" x14ac:dyDescent="0.3"/>
    <row r="46" s="145" customFormat="1" ht="30" customHeight="1" x14ac:dyDescent="0.3"/>
    <row r="47" s="145" customFormat="1" ht="30" customHeight="1" x14ac:dyDescent="0.3"/>
    <row r="48"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30" customHeight="1" x14ac:dyDescent="0.3"/>
    <row r="97" s="145" customFormat="1" ht="30" customHeight="1" x14ac:dyDescent="0.3"/>
    <row r="98" s="145" customFormat="1" ht="30" customHeight="1" x14ac:dyDescent="0.3"/>
    <row r="99" s="145" customFormat="1" ht="30" customHeight="1" x14ac:dyDescent="0.3"/>
    <row r="100" s="145" customFormat="1" ht="30" customHeight="1" x14ac:dyDescent="0.3"/>
    <row r="101" s="145" customFormat="1" ht="30" customHeight="1" x14ac:dyDescent="0.3"/>
    <row r="102" s="145" customFormat="1" ht="30" customHeight="1" x14ac:dyDescent="0.3"/>
    <row r="103" s="145" customFormat="1" ht="30" customHeight="1" x14ac:dyDescent="0.3"/>
    <row r="104" s="145" customFormat="1" ht="30" customHeight="1" x14ac:dyDescent="0.3"/>
    <row r="105" s="145" customFormat="1" ht="30" customHeight="1" x14ac:dyDescent="0.3"/>
    <row r="106" s="145" customFormat="1" ht="30" customHeight="1" x14ac:dyDescent="0.3"/>
    <row r="107" s="145" customFormat="1" ht="30" customHeight="1" x14ac:dyDescent="0.3"/>
    <row r="108" s="145" customFormat="1" ht="30" customHeight="1" x14ac:dyDescent="0.3"/>
    <row r="109" s="145" customFormat="1" ht="30" customHeight="1" x14ac:dyDescent="0.3"/>
    <row r="110" s="145" customFormat="1" ht="30" customHeight="1" x14ac:dyDescent="0.3"/>
    <row r="111" s="145" customFormat="1" ht="30" customHeight="1" x14ac:dyDescent="0.3"/>
    <row r="112" s="145" customFormat="1" ht="30" customHeight="1" x14ac:dyDescent="0.3"/>
    <row r="113" s="145" customFormat="1" ht="30" customHeight="1" x14ac:dyDescent="0.3"/>
    <row r="114" s="145" customFormat="1" ht="30" customHeight="1" x14ac:dyDescent="0.3"/>
    <row r="115" s="145" customFormat="1" ht="30"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sheetData>
  <autoFilter ref="A5:B5" xr:uid="{F8B70316-DE84-46C2-A728-06ABD6FBC49D}"/>
  <mergeCells count="8">
    <mergeCell ref="L4:M4"/>
    <mergeCell ref="N4:O4"/>
    <mergeCell ref="C4:C5"/>
    <mergeCell ref="D4:D5"/>
    <mergeCell ref="E4:E5"/>
    <mergeCell ref="F4:G4"/>
    <mergeCell ref="H4:I4"/>
    <mergeCell ref="J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8625-7BA6-4417-A47B-645E41872C74}">
  <sheetPr>
    <tabColor rgb="FFE5F5F4"/>
  </sheetPr>
  <dimension ref="A1:P160"/>
  <sheetViews>
    <sheetView zoomScaleNormal="100"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9.21875" defaultRowHeight="18" customHeight="1" x14ac:dyDescent="0.3"/>
  <cols>
    <col min="1" max="1" width="11.21875" style="68" customWidth="1"/>
    <col min="2" max="16" width="25" style="68" customWidth="1"/>
    <col min="17" max="16384" width="9.21875" style="68"/>
  </cols>
  <sheetData>
    <row r="1" spans="1:16" ht="18" customHeight="1" x14ac:dyDescent="0.3">
      <c r="A1" s="81" t="s">
        <v>26</v>
      </c>
      <c r="B1" s="382" t="s">
        <v>27</v>
      </c>
    </row>
    <row r="2" spans="1:16" ht="18" customHeight="1" x14ac:dyDescent="0.3">
      <c r="B2" s="137" t="s">
        <v>87</v>
      </c>
    </row>
    <row r="3" spans="1:16" ht="18" customHeight="1" x14ac:dyDescent="0.3">
      <c r="A3" s="70"/>
      <c r="B3" s="70"/>
    </row>
    <row r="4" spans="1:16" s="71" customFormat="1" ht="30" customHeight="1" x14ac:dyDescent="0.3">
      <c r="A4" s="594"/>
      <c r="B4" s="592" t="s">
        <v>28</v>
      </c>
      <c r="C4" s="592"/>
      <c r="D4" s="593"/>
      <c r="E4" s="591" t="s">
        <v>29</v>
      </c>
      <c r="F4" s="592"/>
      <c r="G4" s="593"/>
      <c r="H4" s="591" t="s">
        <v>30</v>
      </c>
      <c r="I4" s="592"/>
      <c r="J4" s="593"/>
      <c r="K4" s="591" t="s">
        <v>31</v>
      </c>
      <c r="L4" s="592"/>
      <c r="M4" s="593"/>
      <c r="N4" s="591" t="s">
        <v>0</v>
      </c>
      <c r="O4" s="592"/>
      <c r="P4" s="593"/>
    </row>
    <row r="5" spans="1:16" s="71" customFormat="1" ht="30" customHeight="1" thickBot="1" x14ac:dyDescent="0.35">
      <c r="A5" s="595"/>
      <c r="B5" s="72" t="s">
        <v>9</v>
      </c>
      <c r="C5" s="72" t="s">
        <v>126</v>
      </c>
      <c r="D5" s="24" t="s">
        <v>127</v>
      </c>
      <c r="E5" s="73" t="s">
        <v>9</v>
      </c>
      <c r="F5" s="72" t="s">
        <v>126</v>
      </c>
      <c r="G5" s="24" t="s">
        <v>127</v>
      </c>
      <c r="H5" s="73" t="s">
        <v>9</v>
      </c>
      <c r="I5" s="72" t="s">
        <v>126</v>
      </c>
      <c r="J5" s="24" t="s">
        <v>127</v>
      </c>
      <c r="K5" s="73" t="s">
        <v>9</v>
      </c>
      <c r="L5" s="72" t="s">
        <v>126</v>
      </c>
      <c r="M5" s="24" t="s">
        <v>127</v>
      </c>
      <c r="N5" s="73" t="s">
        <v>9</v>
      </c>
      <c r="O5" s="72" t="s">
        <v>126</v>
      </c>
      <c r="P5" s="24" t="s">
        <v>127</v>
      </c>
    </row>
    <row r="6" spans="1:16" ht="30" customHeight="1" x14ac:dyDescent="0.3">
      <c r="A6" s="110">
        <v>41274</v>
      </c>
      <c r="B6" s="74">
        <v>152</v>
      </c>
      <c r="C6" s="74">
        <v>60.6</v>
      </c>
      <c r="D6" s="75">
        <v>26.4</v>
      </c>
      <c r="E6" s="76">
        <v>22</v>
      </c>
      <c r="F6" s="74">
        <v>8.8000000000000007</v>
      </c>
      <c r="G6" s="75">
        <v>41.7</v>
      </c>
      <c r="H6" s="77">
        <v>9</v>
      </c>
      <c r="I6" s="74">
        <v>3.6</v>
      </c>
      <c r="J6" s="75">
        <v>0.6</v>
      </c>
      <c r="K6" s="76">
        <v>20</v>
      </c>
      <c r="L6" s="90">
        <v>8</v>
      </c>
      <c r="M6" s="91">
        <v>6.8</v>
      </c>
      <c r="N6" s="76">
        <v>48</v>
      </c>
      <c r="O6" s="90">
        <v>19.100000000000001</v>
      </c>
      <c r="P6" s="91">
        <v>24.5</v>
      </c>
    </row>
    <row r="7" spans="1:16" ht="30" customHeight="1" x14ac:dyDescent="0.3">
      <c r="A7" s="110">
        <v>41639</v>
      </c>
      <c r="B7" s="74">
        <v>149</v>
      </c>
      <c r="C7" s="74">
        <v>61.1</v>
      </c>
      <c r="D7" s="75">
        <v>29.7</v>
      </c>
      <c r="E7" s="76">
        <v>21</v>
      </c>
      <c r="F7" s="74">
        <v>8.6</v>
      </c>
      <c r="G7" s="75">
        <v>34.700000000000003</v>
      </c>
      <c r="H7" s="77">
        <v>9</v>
      </c>
      <c r="I7" s="74">
        <v>3.7</v>
      </c>
      <c r="J7" s="75">
        <v>0.7</v>
      </c>
      <c r="K7" s="76">
        <v>16</v>
      </c>
      <c r="L7" s="90">
        <v>6.6</v>
      </c>
      <c r="M7" s="91">
        <v>7.2</v>
      </c>
      <c r="N7" s="76">
        <v>49</v>
      </c>
      <c r="O7" s="90">
        <v>20</v>
      </c>
      <c r="P7" s="91">
        <v>27.8</v>
      </c>
    </row>
    <row r="8" spans="1:16" ht="30" customHeight="1" x14ac:dyDescent="0.3">
      <c r="A8" s="110">
        <v>42004</v>
      </c>
      <c r="B8" s="74">
        <v>145</v>
      </c>
      <c r="C8" s="74">
        <v>60.9</v>
      </c>
      <c r="D8" s="75">
        <v>27.7</v>
      </c>
      <c r="E8" s="76">
        <v>19</v>
      </c>
      <c r="F8" s="74">
        <v>8</v>
      </c>
      <c r="G8" s="75">
        <v>32.200000000000003</v>
      </c>
      <c r="H8" s="77">
        <v>11</v>
      </c>
      <c r="I8" s="74">
        <v>4.5999999999999996</v>
      </c>
      <c r="J8" s="75">
        <v>0.9</v>
      </c>
      <c r="K8" s="76">
        <v>16</v>
      </c>
      <c r="L8" s="90">
        <v>6.7</v>
      </c>
      <c r="M8" s="91">
        <v>7.5</v>
      </c>
      <c r="N8" s="76">
        <v>47</v>
      </c>
      <c r="O8" s="90">
        <v>19.7</v>
      </c>
      <c r="P8" s="91">
        <v>31.7</v>
      </c>
    </row>
    <row r="9" spans="1:16" ht="30" customHeight="1" x14ac:dyDescent="0.3">
      <c r="A9" s="110">
        <v>42369</v>
      </c>
      <c r="B9" s="71">
        <v>143</v>
      </c>
      <c r="C9" s="74">
        <v>61.1</v>
      </c>
      <c r="D9" s="75">
        <v>29.2</v>
      </c>
      <c r="E9" s="76">
        <v>19</v>
      </c>
      <c r="F9" s="74">
        <v>8.1</v>
      </c>
      <c r="G9" s="75">
        <v>30.4</v>
      </c>
      <c r="H9" s="77">
        <v>10</v>
      </c>
      <c r="I9" s="74">
        <v>4.3</v>
      </c>
      <c r="J9" s="75">
        <v>0.9</v>
      </c>
      <c r="K9" s="76">
        <v>14</v>
      </c>
      <c r="L9" s="90">
        <v>6</v>
      </c>
      <c r="M9" s="91">
        <v>3.6</v>
      </c>
      <c r="N9" s="76">
        <v>48</v>
      </c>
      <c r="O9" s="90">
        <v>20.5</v>
      </c>
      <c r="P9" s="91">
        <v>35.9</v>
      </c>
    </row>
    <row r="10" spans="1:16" ht="30" customHeight="1" x14ac:dyDescent="0.3">
      <c r="A10" s="110">
        <v>42735</v>
      </c>
      <c r="B10" s="74">
        <v>146</v>
      </c>
      <c r="C10" s="74">
        <v>63.5</v>
      </c>
      <c r="D10" s="75">
        <v>33.299999999999997</v>
      </c>
      <c r="E10" s="76">
        <v>21</v>
      </c>
      <c r="F10" s="74">
        <v>9.1</v>
      </c>
      <c r="G10" s="75">
        <v>35.9</v>
      </c>
      <c r="H10" s="77">
        <v>10</v>
      </c>
      <c r="I10" s="74">
        <v>4.3</v>
      </c>
      <c r="J10" s="75">
        <v>0.8</v>
      </c>
      <c r="K10" s="76">
        <v>12</v>
      </c>
      <c r="L10" s="90">
        <v>5.2</v>
      </c>
      <c r="M10" s="91">
        <v>3.6</v>
      </c>
      <c r="N10" s="76">
        <v>41</v>
      </c>
      <c r="O10" s="90">
        <v>17.8</v>
      </c>
      <c r="P10" s="91">
        <v>26.5</v>
      </c>
    </row>
    <row r="11" spans="1:16" ht="30" customHeight="1" x14ac:dyDescent="0.3">
      <c r="A11" s="110">
        <v>43100</v>
      </c>
      <c r="B11" s="74">
        <v>145</v>
      </c>
      <c r="C11" s="74">
        <v>62.8</v>
      </c>
      <c r="D11" s="75">
        <v>33.5</v>
      </c>
      <c r="E11" s="76">
        <v>23</v>
      </c>
      <c r="F11" s="74">
        <v>10</v>
      </c>
      <c r="G11" s="75">
        <v>34</v>
      </c>
      <c r="H11" s="77">
        <v>14</v>
      </c>
      <c r="I11" s="74">
        <v>6.1</v>
      </c>
      <c r="J11" s="75">
        <v>0.9</v>
      </c>
      <c r="K11" s="76">
        <v>7</v>
      </c>
      <c r="L11" s="90">
        <v>3</v>
      </c>
      <c r="M11" s="91">
        <v>2.6</v>
      </c>
      <c r="N11" s="76">
        <v>42</v>
      </c>
      <c r="O11" s="90">
        <v>18.2</v>
      </c>
      <c r="P11" s="91">
        <v>29</v>
      </c>
    </row>
    <row r="12" spans="1:16" ht="30" customHeight="1" x14ac:dyDescent="0.3">
      <c r="A12" s="110">
        <v>43465</v>
      </c>
      <c r="B12" s="74">
        <v>152</v>
      </c>
      <c r="C12" s="74">
        <v>65.8</v>
      </c>
      <c r="D12" s="75">
        <v>33</v>
      </c>
      <c r="E12" s="76">
        <v>23</v>
      </c>
      <c r="F12" s="74">
        <v>10</v>
      </c>
      <c r="G12" s="75">
        <v>37.799999999999997</v>
      </c>
      <c r="H12" s="77">
        <v>11</v>
      </c>
      <c r="I12" s="74">
        <v>4.8</v>
      </c>
      <c r="J12" s="75">
        <v>0.4</v>
      </c>
      <c r="K12" s="76">
        <v>7</v>
      </c>
      <c r="L12" s="90">
        <v>3</v>
      </c>
      <c r="M12" s="91">
        <v>1.9</v>
      </c>
      <c r="N12" s="76">
        <v>38</v>
      </c>
      <c r="O12" s="90">
        <v>16.399999999999999</v>
      </c>
      <c r="P12" s="91">
        <v>27</v>
      </c>
    </row>
    <row r="13" spans="1:16" ht="30" customHeight="1" x14ac:dyDescent="0.3">
      <c r="A13" s="110">
        <v>43830</v>
      </c>
      <c r="B13" s="74">
        <v>145</v>
      </c>
      <c r="C13" s="74">
        <v>63.6</v>
      </c>
      <c r="D13" s="75">
        <v>25.6</v>
      </c>
      <c r="E13" s="76">
        <v>24</v>
      </c>
      <c r="F13" s="74">
        <v>10.5</v>
      </c>
      <c r="G13" s="75">
        <v>39.700000000000003</v>
      </c>
      <c r="H13" s="77">
        <v>12</v>
      </c>
      <c r="I13" s="74">
        <v>5.3</v>
      </c>
      <c r="J13" s="75">
        <v>3.4</v>
      </c>
      <c r="K13" s="76">
        <v>7</v>
      </c>
      <c r="L13" s="90">
        <v>3.1</v>
      </c>
      <c r="M13" s="91">
        <v>0.7</v>
      </c>
      <c r="N13" s="76">
        <v>40</v>
      </c>
      <c r="O13" s="90">
        <v>17.5</v>
      </c>
      <c r="P13" s="91">
        <v>30.6</v>
      </c>
    </row>
    <row r="14" spans="1:16" ht="30" customHeight="1" x14ac:dyDescent="0.3">
      <c r="A14" s="110">
        <v>44196</v>
      </c>
      <c r="B14" s="71">
        <v>144</v>
      </c>
      <c r="C14" s="71">
        <v>64</v>
      </c>
      <c r="D14" s="78">
        <v>27.2</v>
      </c>
      <c r="E14" s="77">
        <v>25</v>
      </c>
      <c r="F14" s="71">
        <v>11.1</v>
      </c>
      <c r="G14" s="79">
        <v>39.299999999999997</v>
      </c>
      <c r="H14" s="80">
        <v>7</v>
      </c>
      <c r="I14" s="71">
        <v>3.1</v>
      </c>
      <c r="J14" s="78">
        <v>4.2</v>
      </c>
      <c r="K14" s="77">
        <v>7</v>
      </c>
      <c r="L14" s="92">
        <v>3.1</v>
      </c>
      <c r="M14" s="93">
        <v>0.5</v>
      </c>
      <c r="N14" s="77">
        <v>42</v>
      </c>
      <c r="O14" s="92">
        <v>18.600000000000001</v>
      </c>
      <c r="P14" s="93">
        <v>28.7</v>
      </c>
    </row>
    <row r="15" spans="1:16" ht="30" customHeight="1" x14ac:dyDescent="0.3"/>
    <row r="16" spans="1: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27.6" customHeight="1" x14ac:dyDescent="0.3"/>
    <row r="28" ht="27.6" customHeight="1" x14ac:dyDescent="0.3"/>
    <row r="29" ht="27.6" customHeight="1" x14ac:dyDescent="0.3"/>
    <row r="30" ht="27.6" customHeight="1" x14ac:dyDescent="0.3"/>
    <row r="31" ht="27.6" customHeight="1" x14ac:dyDescent="0.3"/>
    <row r="32" ht="27.6" customHeight="1" x14ac:dyDescent="0.3"/>
    <row r="33" ht="27.6" customHeight="1" x14ac:dyDescent="0.3"/>
    <row r="34" ht="27.6" customHeight="1" x14ac:dyDescent="0.3"/>
    <row r="35" ht="27.6" customHeight="1" x14ac:dyDescent="0.3"/>
    <row r="36" ht="27.6" customHeight="1" x14ac:dyDescent="0.3"/>
    <row r="37" ht="27.6" customHeight="1" x14ac:dyDescent="0.3"/>
    <row r="38" ht="27.6" customHeight="1" x14ac:dyDescent="0.3"/>
    <row r="39" ht="27.6" customHeight="1" x14ac:dyDescent="0.3"/>
    <row r="40" ht="27.6" customHeight="1" x14ac:dyDescent="0.3"/>
    <row r="41" ht="27.6" customHeight="1" x14ac:dyDescent="0.3"/>
    <row r="42" ht="27.6" customHeight="1" x14ac:dyDescent="0.3"/>
    <row r="43" ht="27.6" customHeight="1" x14ac:dyDescent="0.3"/>
    <row r="44" ht="27.6" customHeight="1" x14ac:dyDescent="0.3"/>
    <row r="45" ht="27.6" customHeight="1" x14ac:dyDescent="0.3"/>
    <row r="46" ht="27.6" customHeight="1" x14ac:dyDescent="0.3"/>
    <row r="47" ht="27.6" customHeight="1" x14ac:dyDescent="0.3"/>
    <row r="48" ht="27.6" customHeight="1" x14ac:dyDescent="0.3"/>
    <row r="49" ht="27.6" customHeight="1" x14ac:dyDescent="0.3"/>
    <row r="50" ht="27.6" customHeight="1" x14ac:dyDescent="0.3"/>
    <row r="51" ht="27.6" customHeight="1" x14ac:dyDescent="0.3"/>
    <row r="52" ht="27.6" customHeight="1" x14ac:dyDescent="0.3"/>
    <row r="53" ht="27.6" customHeight="1" x14ac:dyDescent="0.3"/>
    <row r="54" ht="27.6" customHeight="1" x14ac:dyDescent="0.3"/>
    <row r="55" ht="27.6" customHeight="1" x14ac:dyDescent="0.3"/>
    <row r="56" ht="27.6" customHeight="1" x14ac:dyDescent="0.3"/>
    <row r="57" ht="27.6" customHeight="1" x14ac:dyDescent="0.3"/>
    <row r="58" ht="27.6" customHeight="1" x14ac:dyDescent="0.3"/>
    <row r="59" ht="27.6" customHeight="1" x14ac:dyDescent="0.3"/>
    <row r="60" ht="27.6" customHeight="1" x14ac:dyDescent="0.3"/>
    <row r="61" ht="27.6" customHeight="1" x14ac:dyDescent="0.3"/>
    <row r="62" ht="27.6" customHeight="1" x14ac:dyDescent="0.3"/>
    <row r="63" ht="27.6" customHeight="1" x14ac:dyDescent="0.3"/>
    <row r="64" ht="27.6" customHeight="1" x14ac:dyDescent="0.3"/>
    <row r="65" ht="27.6" customHeight="1" x14ac:dyDescent="0.3"/>
    <row r="66" ht="27.6" customHeight="1" x14ac:dyDescent="0.3"/>
    <row r="67" ht="27.6" customHeight="1" x14ac:dyDescent="0.3"/>
    <row r="68" ht="27.6" customHeight="1" x14ac:dyDescent="0.3"/>
    <row r="69" ht="27.6" customHeight="1" x14ac:dyDescent="0.3"/>
    <row r="70" ht="27.6" customHeight="1" x14ac:dyDescent="0.3"/>
    <row r="71" ht="27.6" customHeight="1" x14ac:dyDescent="0.3"/>
    <row r="72" ht="27.6" customHeight="1" x14ac:dyDescent="0.3"/>
    <row r="73" ht="27.6" customHeight="1" x14ac:dyDescent="0.3"/>
    <row r="74" ht="27.6" customHeight="1" x14ac:dyDescent="0.3"/>
    <row r="75" ht="27.6" customHeight="1" x14ac:dyDescent="0.3"/>
    <row r="76" ht="27.6" customHeight="1" x14ac:dyDescent="0.3"/>
    <row r="77" ht="27.6" customHeight="1" x14ac:dyDescent="0.3"/>
    <row r="78" ht="27.6" customHeight="1" x14ac:dyDescent="0.3"/>
    <row r="79" ht="27.6" customHeight="1" x14ac:dyDescent="0.3"/>
    <row r="80" ht="27.6" customHeight="1" x14ac:dyDescent="0.3"/>
    <row r="81" ht="27.6" customHeight="1" x14ac:dyDescent="0.3"/>
    <row r="82" ht="27.6" customHeight="1" x14ac:dyDescent="0.3"/>
    <row r="83" ht="27.6" customHeight="1" x14ac:dyDescent="0.3"/>
    <row r="84" ht="27.6" customHeight="1" x14ac:dyDescent="0.3"/>
    <row r="85" ht="27.6" customHeight="1" x14ac:dyDescent="0.3"/>
    <row r="86" ht="27.6" customHeight="1" x14ac:dyDescent="0.3"/>
    <row r="87" ht="27.6" customHeight="1" x14ac:dyDescent="0.3"/>
    <row r="88" ht="27.6" customHeight="1" x14ac:dyDescent="0.3"/>
    <row r="89" ht="27.6" customHeight="1" x14ac:dyDescent="0.3"/>
    <row r="90" ht="27.6" customHeight="1" x14ac:dyDescent="0.3"/>
    <row r="91" ht="27.6" customHeight="1" x14ac:dyDescent="0.3"/>
    <row r="92" ht="27.6" customHeight="1" x14ac:dyDescent="0.3"/>
    <row r="93" ht="27.6" customHeight="1" x14ac:dyDescent="0.3"/>
    <row r="94" ht="27.6" customHeight="1" x14ac:dyDescent="0.3"/>
    <row r="95" ht="27.6" customHeight="1" x14ac:dyDescent="0.3"/>
    <row r="96" ht="27.6" customHeight="1" x14ac:dyDescent="0.3"/>
    <row r="97" ht="27.6" customHeight="1" x14ac:dyDescent="0.3"/>
    <row r="98" ht="27.6" customHeight="1" x14ac:dyDescent="0.3"/>
    <row r="99" ht="27.6" customHeight="1" x14ac:dyDescent="0.3"/>
    <row r="100" ht="27.6" customHeight="1" x14ac:dyDescent="0.3"/>
    <row r="101" ht="27.6" customHeight="1" x14ac:dyDescent="0.3"/>
    <row r="102" ht="27.6" customHeight="1" x14ac:dyDescent="0.3"/>
    <row r="103" ht="27.6" customHeight="1" x14ac:dyDescent="0.3"/>
    <row r="104" ht="27.6" customHeight="1" x14ac:dyDescent="0.3"/>
    <row r="105" ht="27.6" customHeight="1" x14ac:dyDescent="0.3"/>
    <row r="106" ht="27.6" customHeight="1" x14ac:dyDescent="0.3"/>
    <row r="107" ht="27.6" customHeight="1" x14ac:dyDescent="0.3"/>
    <row r="108" ht="27.6" customHeight="1" x14ac:dyDescent="0.3"/>
    <row r="109" ht="27.6" customHeight="1" x14ac:dyDescent="0.3"/>
    <row r="110" ht="27.6" customHeight="1" x14ac:dyDescent="0.3"/>
    <row r="111" ht="27.6" customHeight="1" x14ac:dyDescent="0.3"/>
    <row r="112" ht="27.6" customHeight="1" x14ac:dyDescent="0.3"/>
    <row r="113" ht="27.6" customHeight="1" x14ac:dyDescent="0.3"/>
    <row r="114" ht="27.6" customHeight="1" x14ac:dyDescent="0.3"/>
    <row r="115" ht="27.6" customHeight="1" x14ac:dyDescent="0.3"/>
    <row r="116" ht="27.6" customHeight="1" x14ac:dyDescent="0.3"/>
    <row r="117" ht="27.6" customHeight="1" x14ac:dyDescent="0.3"/>
    <row r="118" ht="27.6" customHeight="1" x14ac:dyDescent="0.3"/>
    <row r="119" ht="27.6" customHeight="1" x14ac:dyDescent="0.3"/>
    <row r="120" ht="27.6" customHeight="1" x14ac:dyDescent="0.3"/>
    <row r="121" ht="27.6" customHeight="1" x14ac:dyDescent="0.3"/>
    <row r="122" ht="27.6" customHeight="1" x14ac:dyDescent="0.3"/>
    <row r="123" ht="27.6" customHeight="1" x14ac:dyDescent="0.3"/>
    <row r="124" ht="27.6" customHeight="1" x14ac:dyDescent="0.3"/>
    <row r="125" ht="27.6" customHeight="1" x14ac:dyDescent="0.3"/>
    <row r="126" ht="27.6" customHeight="1" x14ac:dyDescent="0.3"/>
    <row r="127" ht="27.6" customHeight="1" x14ac:dyDescent="0.3"/>
    <row r="128" ht="27.6" customHeight="1" x14ac:dyDescent="0.3"/>
    <row r="129" ht="27.6" customHeight="1" x14ac:dyDescent="0.3"/>
    <row r="130" ht="27.6" customHeight="1" x14ac:dyDescent="0.3"/>
    <row r="131" ht="27.6" customHeight="1" x14ac:dyDescent="0.3"/>
    <row r="132" ht="27.6" customHeight="1" x14ac:dyDescent="0.3"/>
    <row r="133" ht="27.6" customHeight="1" x14ac:dyDescent="0.3"/>
    <row r="134" ht="27.6" customHeight="1" x14ac:dyDescent="0.3"/>
    <row r="135" ht="27.6" customHeight="1" x14ac:dyDescent="0.3"/>
    <row r="136" ht="27.6" customHeight="1" x14ac:dyDescent="0.3"/>
    <row r="137" ht="27.6" customHeight="1" x14ac:dyDescent="0.3"/>
    <row r="138" ht="27.6" customHeight="1" x14ac:dyDescent="0.3"/>
    <row r="139" ht="27.6" customHeight="1" x14ac:dyDescent="0.3"/>
    <row r="140" ht="27.6" customHeight="1" x14ac:dyDescent="0.3"/>
    <row r="141" ht="27.6" customHeight="1" x14ac:dyDescent="0.3"/>
    <row r="142" ht="27.6" customHeight="1" x14ac:dyDescent="0.3"/>
    <row r="143" ht="27.6" customHeight="1" x14ac:dyDescent="0.3"/>
    <row r="144" ht="27.6" customHeight="1" x14ac:dyDescent="0.3"/>
    <row r="145" ht="27.6" customHeight="1" x14ac:dyDescent="0.3"/>
    <row r="146" ht="27.6" customHeight="1" x14ac:dyDescent="0.3"/>
    <row r="147" ht="27.6" customHeight="1" x14ac:dyDescent="0.3"/>
    <row r="148" ht="27.6" customHeight="1" x14ac:dyDescent="0.3"/>
    <row r="149" ht="27.6" customHeight="1" x14ac:dyDescent="0.3"/>
    <row r="150" ht="27.6" customHeight="1" x14ac:dyDescent="0.3"/>
    <row r="151" ht="27.6" customHeight="1" x14ac:dyDescent="0.3"/>
    <row r="152" ht="27.6" customHeight="1" x14ac:dyDescent="0.3"/>
    <row r="153" ht="27.6" customHeight="1" x14ac:dyDescent="0.3"/>
    <row r="154" ht="27.6" customHeight="1" x14ac:dyDescent="0.3"/>
    <row r="155" ht="27.6" customHeight="1" x14ac:dyDescent="0.3"/>
    <row r="156" ht="27.6" customHeight="1" x14ac:dyDescent="0.3"/>
    <row r="157" ht="27.6" customHeight="1" x14ac:dyDescent="0.3"/>
    <row r="158" ht="27.6" customHeight="1" x14ac:dyDescent="0.3"/>
    <row r="159" ht="27.6" customHeight="1" x14ac:dyDescent="0.3"/>
    <row r="160" ht="27.6" customHeight="1" x14ac:dyDescent="0.3"/>
  </sheetData>
  <autoFilter ref="A5:A14" xr:uid="{00000000-0009-0000-0000-000002000000}"/>
  <mergeCells count="6">
    <mergeCell ref="N4:P4"/>
    <mergeCell ref="A4:A5"/>
    <mergeCell ref="B4:D4"/>
    <mergeCell ref="E4:G4"/>
    <mergeCell ref="H4:J4"/>
    <mergeCell ref="K4:M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151F-84B3-4231-BE34-1494012FA5D5}">
  <sheetPr>
    <tabColor rgb="FFFEF4E5"/>
  </sheetPr>
  <dimension ref="A1:N140"/>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3.6640625" style="138" customWidth="1"/>
    <col min="3" max="3" width="10.21875" style="138" customWidth="1"/>
    <col min="4" max="4" width="28" style="138" customWidth="1"/>
    <col min="5" max="5" width="17.88671875" style="138" customWidth="1"/>
    <col min="6" max="6" width="18.21875" style="138" customWidth="1"/>
    <col min="7" max="7" width="28.5546875" style="138" customWidth="1"/>
    <col min="8" max="8" width="18.21875" style="138" customWidth="1"/>
    <col min="9" max="9" width="31.5546875" style="138" customWidth="1"/>
    <col min="10" max="10" width="18.21875" style="138" customWidth="1"/>
    <col min="11" max="11" width="32.21875" style="138" customWidth="1"/>
    <col min="12" max="12" width="19.44140625" style="138" customWidth="1"/>
    <col min="13" max="13" width="35.5546875" style="138" customWidth="1"/>
    <col min="14" max="16384" width="8.5546875" style="138"/>
  </cols>
  <sheetData>
    <row r="1" spans="1:14" s="68" customFormat="1" ht="18" customHeight="1" x14ac:dyDescent="0.3">
      <c r="A1" s="382" t="s">
        <v>307</v>
      </c>
      <c r="B1" s="382" t="s">
        <v>308</v>
      </c>
      <c r="C1" s="382"/>
    </row>
    <row r="2" spans="1:14" ht="18" customHeight="1" x14ac:dyDescent="0.3">
      <c r="B2" s="131" t="s">
        <v>309</v>
      </c>
      <c r="C2" s="136"/>
    </row>
    <row r="3" spans="1:14" s="145" customFormat="1" ht="18" customHeight="1" x14ac:dyDescent="0.3">
      <c r="A3" s="196"/>
      <c r="B3" s="147"/>
      <c r="C3" s="147"/>
      <c r="D3" s="153"/>
      <c r="E3" s="153"/>
      <c r="F3" s="153"/>
      <c r="G3" s="153"/>
      <c r="H3" s="153"/>
      <c r="I3" s="153"/>
      <c r="J3" s="153"/>
    </row>
    <row r="4" spans="1:14" s="145" customFormat="1" ht="30" customHeight="1" x14ac:dyDescent="0.3">
      <c r="A4" s="201"/>
      <c r="B4" s="201"/>
      <c r="C4" s="286"/>
      <c r="D4" s="633" t="s">
        <v>310</v>
      </c>
      <c r="E4" s="628" t="s">
        <v>311</v>
      </c>
      <c r="F4" s="614" t="s">
        <v>312</v>
      </c>
      <c r="G4" s="614"/>
      <c r="H4" s="635" t="s">
        <v>313</v>
      </c>
      <c r="I4" s="636"/>
      <c r="J4" s="614" t="s">
        <v>314</v>
      </c>
      <c r="K4" s="614"/>
      <c r="L4" s="612" t="s">
        <v>315</v>
      </c>
      <c r="M4" s="615"/>
      <c r="N4" s="196"/>
    </row>
    <row r="5" spans="1:14" s="145" customFormat="1" ht="30" customHeight="1" thickBot="1" x14ac:dyDescent="0.35">
      <c r="A5" s="155"/>
      <c r="B5" s="155"/>
      <c r="C5" s="202"/>
      <c r="D5" s="634"/>
      <c r="E5" s="629"/>
      <c r="F5" s="170" t="s">
        <v>16</v>
      </c>
      <c r="G5" s="170" t="s">
        <v>270</v>
      </c>
      <c r="H5" s="300" t="s">
        <v>16</v>
      </c>
      <c r="I5" s="229" t="s">
        <v>316</v>
      </c>
      <c r="J5" s="170" t="s">
        <v>16</v>
      </c>
      <c r="K5" s="170" t="s">
        <v>270</v>
      </c>
      <c r="L5" s="172" t="s">
        <v>16</v>
      </c>
      <c r="M5" s="171" t="s">
        <v>270</v>
      </c>
    </row>
    <row r="6" spans="1:14" s="151" customFormat="1" ht="30" customHeight="1" x14ac:dyDescent="0.3">
      <c r="A6" s="149">
        <v>44196</v>
      </c>
      <c r="B6" s="195" t="s">
        <v>1</v>
      </c>
      <c r="C6" s="195" t="s">
        <v>271</v>
      </c>
      <c r="D6" s="301">
        <v>33</v>
      </c>
      <c r="E6" s="302">
        <v>414</v>
      </c>
      <c r="F6" s="153">
        <v>80</v>
      </c>
      <c r="G6" s="153">
        <v>19.3</v>
      </c>
      <c r="H6" s="225">
        <v>27</v>
      </c>
      <c r="I6" s="303">
        <v>23.3</v>
      </c>
      <c r="J6" s="153">
        <v>74</v>
      </c>
      <c r="K6" s="151">
        <v>17.899999999999999</v>
      </c>
      <c r="L6" s="274">
        <v>21</v>
      </c>
      <c r="M6" s="275">
        <v>5.0999999999999996</v>
      </c>
    </row>
    <row r="7" spans="1:14" s="145" customFormat="1" ht="30" customHeight="1" x14ac:dyDescent="0.3">
      <c r="A7" s="107">
        <v>44196</v>
      </c>
      <c r="B7" s="194" t="s">
        <v>1</v>
      </c>
      <c r="C7" s="194" t="s">
        <v>272</v>
      </c>
      <c r="D7" s="304">
        <v>33</v>
      </c>
      <c r="E7" s="244">
        <v>160</v>
      </c>
      <c r="F7" s="147">
        <v>47</v>
      </c>
      <c r="G7" s="145">
        <v>29.4</v>
      </c>
      <c r="H7" s="173">
        <v>19</v>
      </c>
      <c r="I7" s="232">
        <v>35.799999999999997</v>
      </c>
      <c r="J7" s="145">
        <v>40</v>
      </c>
      <c r="K7" s="145">
        <v>25</v>
      </c>
      <c r="L7" s="175">
        <v>15</v>
      </c>
      <c r="M7" s="236">
        <v>9.4</v>
      </c>
    </row>
    <row r="8" spans="1:14" s="145" customFormat="1" ht="30" customHeight="1" x14ac:dyDescent="0.3">
      <c r="A8" s="107">
        <v>44196</v>
      </c>
      <c r="B8" s="194" t="s">
        <v>1</v>
      </c>
      <c r="C8" s="194" t="s">
        <v>273</v>
      </c>
      <c r="D8" s="304">
        <v>33</v>
      </c>
      <c r="E8" s="244">
        <v>254</v>
      </c>
      <c r="F8" s="145">
        <v>33</v>
      </c>
      <c r="G8" s="147">
        <v>13</v>
      </c>
      <c r="H8" s="173">
        <v>8</v>
      </c>
      <c r="I8" s="232">
        <v>12.7</v>
      </c>
      <c r="J8" s="145">
        <v>34</v>
      </c>
      <c r="K8" s="145">
        <v>13.4</v>
      </c>
      <c r="L8" s="175">
        <v>6</v>
      </c>
      <c r="M8" s="236">
        <v>2.4</v>
      </c>
    </row>
    <row r="9" spans="1:14" s="151" customFormat="1" ht="30" customHeight="1" x14ac:dyDescent="0.3">
      <c r="A9" s="149">
        <v>44196</v>
      </c>
      <c r="B9" s="195" t="s">
        <v>2</v>
      </c>
      <c r="C9" s="195" t="s">
        <v>271</v>
      </c>
      <c r="D9" s="301">
        <v>37</v>
      </c>
      <c r="E9" s="302">
        <v>439</v>
      </c>
      <c r="F9" s="153">
        <v>75</v>
      </c>
      <c r="G9" s="153">
        <v>17.100000000000001</v>
      </c>
      <c r="H9" s="225">
        <v>24</v>
      </c>
      <c r="I9" s="303">
        <v>26.1</v>
      </c>
      <c r="J9" s="153">
        <v>61</v>
      </c>
      <c r="K9" s="151">
        <v>13.9</v>
      </c>
      <c r="L9" s="274">
        <v>17</v>
      </c>
      <c r="M9" s="275">
        <v>3.9</v>
      </c>
    </row>
    <row r="10" spans="1:14" s="145" customFormat="1" ht="30" customHeight="1" x14ac:dyDescent="0.3">
      <c r="A10" s="107">
        <v>44196</v>
      </c>
      <c r="B10" s="194" t="s">
        <v>2</v>
      </c>
      <c r="C10" s="194" t="s">
        <v>272</v>
      </c>
      <c r="D10" s="304">
        <v>37</v>
      </c>
      <c r="E10" s="244">
        <v>177</v>
      </c>
      <c r="F10" s="147">
        <v>44</v>
      </c>
      <c r="G10" s="147">
        <v>24.9</v>
      </c>
      <c r="H10" s="173">
        <v>15</v>
      </c>
      <c r="I10" s="232">
        <v>25.4</v>
      </c>
      <c r="J10" s="145">
        <v>34</v>
      </c>
      <c r="K10" s="145">
        <v>19.2</v>
      </c>
      <c r="L10" s="175">
        <v>13</v>
      </c>
      <c r="M10" s="236">
        <v>7.3</v>
      </c>
    </row>
    <row r="11" spans="1:14" s="145" customFormat="1" ht="30" customHeight="1" x14ac:dyDescent="0.3">
      <c r="A11" s="107">
        <v>44196</v>
      </c>
      <c r="B11" s="194" t="s">
        <v>2</v>
      </c>
      <c r="C11" s="194" t="s">
        <v>273</v>
      </c>
      <c r="D11" s="304">
        <v>37</v>
      </c>
      <c r="E11" s="244">
        <v>262</v>
      </c>
      <c r="F11" s="147">
        <v>31</v>
      </c>
      <c r="G11" s="147">
        <v>11.8</v>
      </c>
      <c r="H11" s="173">
        <v>9</v>
      </c>
      <c r="I11" s="232">
        <v>27.3</v>
      </c>
      <c r="J11" s="145">
        <v>27</v>
      </c>
      <c r="K11" s="145">
        <v>10.3</v>
      </c>
      <c r="L11" s="175">
        <v>4</v>
      </c>
      <c r="M11" s="236">
        <v>1.5</v>
      </c>
    </row>
    <row r="12" spans="1:14" s="151" customFormat="1" ht="30" customHeight="1" x14ac:dyDescent="0.3">
      <c r="A12" s="149">
        <v>44196</v>
      </c>
      <c r="B12" s="195" t="s">
        <v>3</v>
      </c>
      <c r="C12" s="195" t="s">
        <v>271</v>
      </c>
      <c r="D12" s="301">
        <v>69</v>
      </c>
      <c r="E12" s="302">
        <v>626</v>
      </c>
      <c r="F12" s="153">
        <v>61</v>
      </c>
      <c r="G12" s="153">
        <v>9.6999999999999993</v>
      </c>
      <c r="H12" s="225">
        <v>18</v>
      </c>
      <c r="I12" s="303">
        <v>23.4</v>
      </c>
      <c r="J12" s="153">
        <v>102</v>
      </c>
      <c r="K12" s="151">
        <v>16.3</v>
      </c>
      <c r="L12" s="274">
        <v>11</v>
      </c>
      <c r="M12" s="275">
        <v>1.8</v>
      </c>
    </row>
    <row r="13" spans="1:14" s="145" customFormat="1" ht="30" customHeight="1" x14ac:dyDescent="0.3">
      <c r="A13" s="107">
        <v>44196</v>
      </c>
      <c r="B13" s="194" t="s">
        <v>3</v>
      </c>
      <c r="C13" s="194" t="s">
        <v>272</v>
      </c>
      <c r="D13" s="304">
        <v>69</v>
      </c>
      <c r="E13" s="244">
        <v>241</v>
      </c>
      <c r="F13" s="147">
        <v>33</v>
      </c>
      <c r="G13" s="147">
        <v>13.7</v>
      </c>
      <c r="H13" s="173">
        <v>12</v>
      </c>
      <c r="I13" s="232">
        <v>27.9</v>
      </c>
      <c r="J13" s="145">
        <v>37</v>
      </c>
      <c r="K13" s="145">
        <v>15.4</v>
      </c>
      <c r="L13" s="175">
        <v>9</v>
      </c>
      <c r="M13" s="236">
        <v>3.7</v>
      </c>
    </row>
    <row r="14" spans="1:14" s="145" customFormat="1" ht="30" customHeight="1" x14ac:dyDescent="0.3">
      <c r="A14" s="107">
        <v>44196</v>
      </c>
      <c r="B14" s="194" t="s">
        <v>3</v>
      </c>
      <c r="C14" s="194" t="s">
        <v>273</v>
      </c>
      <c r="D14" s="304">
        <v>69</v>
      </c>
      <c r="E14" s="244">
        <v>385</v>
      </c>
      <c r="F14" s="147">
        <v>28</v>
      </c>
      <c r="G14" s="147">
        <v>7.3</v>
      </c>
      <c r="H14" s="173">
        <v>6</v>
      </c>
      <c r="I14" s="232">
        <v>17.600000000000001</v>
      </c>
      <c r="J14" s="145">
        <v>65</v>
      </c>
      <c r="K14" s="145">
        <v>16.899999999999999</v>
      </c>
      <c r="L14" s="175">
        <v>2</v>
      </c>
      <c r="M14" s="236">
        <v>0.5</v>
      </c>
    </row>
    <row r="15" spans="1:14" s="192" customFormat="1" ht="30" customHeight="1" x14ac:dyDescent="0.3">
      <c r="A15" s="149">
        <v>44196</v>
      </c>
      <c r="B15" s="195" t="s">
        <v>317</v>
      </c>
      <c r="C15" s="195" t="s">
        <v>271</v>
      </c>
      <c r="D15" s="305">
        <v>139</v>
      </c>
      <c r="E15" s="306">
        <v>1479</v>
      </c>
      <c r="F15" s="191">
        <v>216</v>
      </c>
      <c r="G15" s="191">
        <v>14.6</v>
      </c>
      <c r="H15" s="211">
        <v>69</v>
      </c>
      <c r="I15" s="239">
        <v>24.2</v>
      </c>
      <c r="J15" s="191">
        <v>237</v>
      </c>
      <c r="K15" s="192">
        <v>16</v>
      </c>
      <c r="L15" s="213">
        <v>49</v>
      </c>
      <c r="M15" s="240">
        <v>3.3</v>
      </c>
    </row>
    <row r="16" spans="1:14" s="148" customFormat="1" ht="30" customHeight="1" x14ac:dyDescent="0.3">
      <c r="A16" s="107">
        <v>44196</v>
      </c>
      <c r="B16" s="194" t="s">
        <v>318</v>
      </c>
      <c r="C16" s="194" t="s">
        <v>272</v>
      </c>
      <c r="D16" s="307">
        <v>139</v>
      </c>
      <c r="E16" s="308">
        <v>578</v>
      </c>
      <c r="F16" s="309">
        <v>124</v>
      </c>
      <c r="G16" s="309">
        <v>21.5</v>
      </c>
      <c r="H16" s="310">
        <v>46</v>
      </c>
      <c r="I16" s="311">
        <v>29.7</v>
      </c>
      <c r="J16" s="148">
        <v>111</v>
      </c>
      <c r="K16" s="148">
        <v>12.9</v>
      </c>
      <c r="L16" s="312">
        <v>37</v>
      </c>
      <c r="M16" s="313">
        <v>6.4</v>
      </c>
    </row>
    <row r="17" spans="1:13" s="148" customFormat="1" ht="30" customHeight="1" x14ac:dyDescent="0.3">
      <c r="A17" s="107">
        <v>44196</v>
      </c>
      <c r="B17" s="194" t="s">
        <v>318</v>
      </c>
      <c r="C17" s="194" t="s">
        <v>273</v>
      </c>
      <c r="D17" s="307">
        <v>139</v>
      </c>
      <c r="E17" s="314">
        <v>901</v>
      </c>
      <c r="F17" s="309">
        <v>92</v>
      </c>
      <c r="G17" s="309">
        <v>10.199999999999999</v>
      </c>
      <c r="H17" s="310">
        <v>23</v>
      </c>
      <c r="I17" s="311">
        <v>17.7</v>
      </c>
      <c r="J17" s="148">
        <v>126</v>
      </c>
      <c r="K17" s="148">
        <v>14</v>
      </c>
      <c r="L17" s="312">
        <v>12</v>
      </c>
      <c r="M17" s="313">
        <v>1.3</v>
      </c>
    </row>
    <row r="18" spans="1:13" s="145" customFormat="1" ht="30" customHeight="1" x14ac:dyDescent="0.3">
      <c r="A18" s="148"/>
      <c r="B18" s="147"/>
      <c r="C18" s="147"/>
      <c r="D18" s="153"/>
      <c r="E18" s="153"/>
      <c r="F18" s="147"/>
      <c r="G18" s="147"/>
      <c r="H18" s="153"/>
      <c r="I18" s="153"/>
      <c r="J18" s="153"/>
    </row>
    <row r="19" spans="1:13" s="145" customFormat="1" ht="30" customHeight="1" x14ac:dyDescent="0.3">
      <c r="F19" s="147"/>
      <c r="G19" s="147"/>
    </row>
    <row r="20" spans="1:13" s="145" customFormat="1" ht="30" customHeight="1" x14ac:dyDescent="0.3">
      <c r="F20" s="147"/>
      <c r="G20" s="147"/>
    </row>
    <row r="21" spans="1:13" s="145" customFormat="1" ht="29.4" customHeight="1" x14ac:dyDescent="0.3"/>
    <row r="22" spans="1:13" s="145" customFormat="1" ht="29.4" customHeight="1" x14ac:dyDescent="0.3"/>
    <row r="23" spans="1:13" s="145" customFormat="1" ht="29.4" customHeight="1" x14ac:dyDescent="0.3"/>
    <row r="24" spans="1:13" s="145" customFormat="1" ht="29.4" customHeight="1" x14ac:dyDescent="0.3"/>
    <row r="25" spans="1:13" s="145" customFormat="1" ht="29.4" customHeight="1" x14ac:dyDescent="0.3"/>
    <row r="26" spans="1:13" s="145" customFormat="1" ht="29.4" customHeight="1" x14ac:dyDescent="0.3"/>
    <row r="27" spans="1:13" s="145" customFormat="1" ht="18" customHeight="1" x14ac:dyDescent="0.3"/>
    <row r="28" spans="1:13" s="145" customFormat="1" ht="18" customHeight="1" x14ac:dyDescent="0.3"/>
    <row r="29" spans="1:13" s="145" customFormat="1" ht="18" customHeight="1" x14ac:dyDescent="0.3"/>
    <row r="30" spans="1:13" s="145" customFormat="1" ht="18" customHeight="1" x14ac:dyDescent="0.3"/>
    <row r="31" spans="1:13" s="145" customFormat="1" ht="18" customHeight="1" x14ac:dyDescent="0.3"/>
    <row r="32" spans="1:13"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145" customFormat="1" ht="18" customHeight="1" x14ac:dyDescent="0.3"/>
    <row r="130" s="145" customFormat="1" ht="18" customHeight="1" x14ac:dyDescent="0.3"/>
    <row r="131" s="145" customFormat="1" ht="18" customHeight="1" x14ac:dyDescent="0.3"/>
    <row r="132" s="145" customFormat="1" ht="18" customHeight="1" x14ac:dyDescent="0.3"/>
    <row r="133" s="145" customFormat="1" ht="18" customHeight="1" x14ac:dyDescent="0.3"/>
    <row r="134" s="145" customFormat="1" ht="18" customHeight="1" x14ac:dyDescent="0.3"/>
    <row r="135" s="145" customFormat="1" ht="18" customHeight="1" x14ac:dyDescent="0.3"/>
    <row r="136" s="145" customFormat="1" ht="18" customHeight="1" x14ac:dyDescent="0.3"/>
    <row r="137" s="145" customFormat="1" ht="18" customHeight="1" x14ac:dyDescent="0.3"/>
    <row r="138" s="145" customFormat="1" ht="18" customHeight="1" x14ac:dyDescent="0.3"/>
    <row r="139" s="145" customFormat="1" ht="18" customHeight="1" x14ac:dyDescent="0.3"/>
    <row r="140" s="145" customFormat="1" ht="18" customHeight="1" x14ac:dyDescent="0.3"/>
  </sheetData>
  <autoFilter ref="A5:C5" xr:uid="{C9CF0D62-C6A7-4513-A891-7FB8C63872EE}"/>
  <mergeCells count="6">
    <mergeCell ref="L4:M4"/>
    <mergeCell ref="D4:D5"/>
    <mergeCell ref="E4:E5"/>
    <mergeCell ref="F4:G4"/>
    <mergeCell ref="H4:I4"/>
    <mergeCell ref="J4:K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1B44-6AD2-4076-B1F9-C71970DE229D}">
  <sheetPr>
    <tabColor rgb="FFFEF4E5"/>
  </sheetPr>
  <dimension ref="A1:AD130"/>
  <sheetViews>
    <sheetView workbookViewId="0">
      <pane xSplit="3" ySplit="4" topLeftCell="D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5.88671875" style="138" customWidth="1"/>
    <col min="3" max="3" width="23.6640625" style="138" customWidth="1"/>
    <col min="4" max="4" width="21.6640625" style="138" customWidth="1"/>
    <col min="5" max="7" width="14.88671875" style="138" customWidth="1"/>
    <col min="8" max="8" width="18.5546875" style="138" customWidth="1"/>
    <col min="9" max="9" width="16.6640625" style="138" customWidth="1"/>
    <col min="10" max="10" width="26.109375" style="138" customWidth="1"/>
    <col min="11" max="11" width="17.33203125" style="138" customWidth="1"/>
    <col min="12" max="12" width="21.109375" style="138" customWidth="1"/>
    <col min="13" max="13" width="18.5546875" style="138" customWidth="1"/>
    <col min="14" max="14" width="28.77734375" style="138" customWidth="1"/>
    <col min="15" max="15" width="13.33203125" style="138" customWidth="1"/>
    <col min="16" max="16" width="21.5546875" style="138" customWidth="1"/>
    <col min="17" max="17" width="13.33203125" style="138" customWidth="1"/>
    <col min="18" max="18" width="21.44140625" style="138" customWidth="1"/>
    <col min="19" max="21" width="13" style="138" customWidth="1"/>
    <col min="22" max="22" width="18.33203125" style="138" customWidth="1"/>
    <col min="23" max="23" width="12.6640625" style="138" customWidth="1"/>
    <col min="24" max="24" width="19.33203125" style="138" customWidth="1"/>
    <col min="25" max="25" width="10.6640625" style="138" customWidth="1"/>
    <col min="26" max="27" width="13.44140625" style="138" customWidth="1"/>
    <col min="28" max="28" width="18" style="138" customWidth="1"/>
    <col min="29" max="29" width="13.44140625" style="138" customWidth="1"/>
    <col min="30" max="30" width="17.6640625" style="138" customWidth="1"/>
    <col min="31" max="16384" width="8.5546875" style="138"/>
  </cols>
  <sheetData>
    <row r="1" spans="1:30" s="68" customFormat="1" ht="18" customHeight="1" x14ac:dyDescent="0.3">
      <c r="A1" s="382" t="s">
        <v>319</v>
      </c>
      <c r="B1" s="382" t="s">
        <v>320</v>
      </c>
    </row>
    <row r="2" spans="1:30" ht="18" customHeight="1" x14ac:dyDescent="0.3">
      <c r="B2" s="131" t="s">
        <v>321</v>
      </c>
    </row>
    <row r="3" spans="1:30" s="145" customFormat="1" ht="19.2" customHeight="1" x14ac:dyDescent="0.3">
      <c r="A3" s="148"/>
      <c r="C3" s="147"/>
    </row>
    <row r="4" spans="1:30" s="145" customFormat="1" ht="59.4" customHeight="1" thickBot="1" x14ac:dyDescent="0.35">
      <c r="A4" s="155"/>
      <c r="B4" s="155"/>
      <c r="C4" s="155"/>
      <c r="D4" s="156" t="s">
        <v>322</v>
      </c>
      <c r="E4" s="143" t="s">
        <v>323</v>
      </c>
      <c r="F4" s="143" t="s">
        <v>324</v>
      </c>
      <c r="G4" s="143" t="s">
        <v>325</v>
      </c>
      <c r="H4" s="228" t="s">
        <v>326</v>
      </c>
      <c r="I4" s="143" t="s">
        <v>327</v>
      </c>
      <c r="J4" s="315" t="s">
        <v>328</v>
      </c>
      <c r="K4" s="164" t="s">
        <v>238</v>
      </c>
      <c r="L4" s="143" t="s">
        <v>329</v>
      </c>
      <c r="M4" s="228" t="s">
        <v>330</v>
      </c>
      <c r="N4" s="230" t="s">
        <v>331</v>
      </c>
    </row>
    <row r="5" spans="1:30" s="145" customFormat="1" ht="30" customHeight="1" x14ac:dyDescent="0.3">
      <c r="A5" s="107">
        <v>44196</v>
      </c>
      <c r="B5" s="194" t="s">
        <v>332</v>
      </c>
      <c r="C5" s="194" t="s">
        <v>1</v>
      </c>
      <c r="D5" s="159">
        <v>80</v>
      </c>
      <c r="E5" s="147">
        <v>58.8</v>
      </c>
      <c r="F5" s="145">
        <v>55.6</v>
      </c>
      <c r="G5" s="145">
        <v>5</v>
      </c>
      <c r="H5" s="236">
        <v>1.3</v>
      </c>
      <c r="I5" s="145">
        <v>97.5</v>
      </c>
      <c r="J5" s="145">
        <v>48.7</v>
      </c>
      <c r="K5" s="175">
        <v>57.5</v>
      </c>
      <c r="L5" s="145">
        <v>18.8</v>
      </c>
      <c r="M5" s="236">
        <v>23.8</v>
      </c>
      <c r="N5" s="279">
        <v>97.9</v>
      </c>
    </row>
    <row r="6" spans="1:30" s="145" customFormat="1" ht="30" customHeight="1" x14ac:dyDescent="0.3">
      <c r="A6" s="107">
        <v>44196</v>
      </c>
      <c r="B6" s="194" t="s">
        <v>332</v>
      </c>
      <c r="C6" s="194" t="s">
        <v>2</v>
      </c>
      <c r="D6" s="159">
        <v>75</v>
      </c>
      <c r="E6" s="147">
        <v>58.7</v>
      </c>
      <c r="F6" s="145">
        <v>56.9</v>
      </c>
      <c r="G6" s="145">
        <v>2.7</v>
      </c>
      <c r="H6" s="236">
        <v>8</v>
      </c>
      <c r="I6" s="145">
        <v>97.3</v>
      </c>
      <c r="J6" s="145">
        <v>42.5</v>
      </c>
      <c r="K6" s="175">
        <v>48</v>
      </c>
      <c r="L6" s="145">
        <v>17.3</v>
      </c>
      <c r="M6" s="236">
        <v>34.700000000000003</v>
      </c>
      <c r="N6" s="279">
        <v>95.9</v>
      </c>
    </row>
    <row r="7" spans="1:30" s="145" customFormat="1" ht="30" customHeight="1" x14ac:dyDescent="0.3">
      <c r="A7" s="107">
        <v>44196</v>
      </c>
      <c r="B7" s="194" t="s">
        <v>332</v>
      </c>
      <c r="C7" s="194" t="s">
        <v>3</v>
      </c>
      <c r="D7" s="159">
        <v>61</v>
      </c>
      <c r="E7" s="147">
        <v>54.1</v>
      </c>
      <c r="F7" s="145">
        <v>54</v>
      </c>
      <c r="G7" s="145">
        <v>6.6</v>
      </c>
      <c r="H7" s="236">
        <v>11.5</v>
      </c>
      <c r="I7" s="145">
        <v>96.7</v>
      </c>
      <c r="J7" s="145">
        <v>42.4</v>
      </c>
      <c r="K7" s="175">
        <v>45.9</v>
      </c>
      <c r="L7" s="145">
        <v>9.8000000000000007</v>
      </c>
      <c r="M7" s="236">
        <v>44.3</v>
      </c>
      <c r="N7" s="279">
        <v>97.1</v>
      </c>
    </row>
    <row r="8" spans="1:30" s="192" customFormat="1" ht="30" customHeight="1" x14ac:dyDescent="0.3">
      <c r="A8" s="149">
        <v>44196</v>
      </c>
      <c r="B8" s="195" t="s">
        <v>333</v>
      </c>
      <c r="C8" s="195" t="s">
        <v>317</v>
      </c>
      <c r="D8" s="235">
        <v>216</v>
      </c>
      <c r="E8" s="191">
        <v>57.4</v>
      </c>
      <c r="F8" s="191">
        <v>55.6</v>
      </c>
      <c r="G8" s="191">
        <v>4.5999999999999996</v>
      </c>
      <c r="H8" s="239">
        <v>6.5</v>
      </c>
      <c r="I8" s="191">
        <v>97.2</v>
      </c>
      <c r="J8" s="191">
        <v>44.8</v>
      </c>
      <c r="K8" s="211">
        <v>50.9</v>
      </c>
      <c r="L8" s="191">
        <v>15.7</v>
      </c>
      <c r="M8" s="239">
        <v>33.299999999999997</v>
      </c>
      <c r="N8" s="316">
        <v>97</v>
      </c>
    </row>
    <row r="9" spans="1:30" s="145" customFormat="1" ht="30" customHeight="1" x14ac:dyDescent="0.3">
      <c r="A9" s="107">
        <v>44196</v>
      </c>
      <c r="B9" s="194" t="s">
        <v>334</v>
      </c>
      <c r="C9" s="194" t="s">
        <v>1</v>
      </c>
      <c r="D9" s="317">
        <v>74</v>
      </c>
      <c r="E9" s="153">
        <v>54.1</v>
      </c>
      <c r="F9" s="147">
        <v>55.1</v>
      </c>
      <c r="G9" s="147">
        <v>14.9</v>
      </c>
      <c r="H9" s="318" t="s">
        <v>34</v>
      </c>
      <c r="I9" s="147">
        <v>98.6</v>
      </c>
      <c r="J9" s="147">
        <v>53.4</v>
      </c>
      <c r="K9" s="173">
        <v>70.3</v>
      </c>
      <c r="L9" s="153">
        <v>14.9</v>
      </c>
      <c r="M9" s="303">
        <v>14.9</v>
      </c>
      <c r="N9" s="302">
        <v>98.2</v>
      </c>
      <c r="O9" s="153"/>
      <c r="P9" s="147"/>
      <c r="Q9" s="147"/>
      <c r="R9" s="153"/>
      <c r="S9" s="153"/>
      <c r="AD9" s="236"/>
    </row>
    <row r="10" spans="1:30" s="145" customFormat="1" ht="30" customHeight="1" x14ac:dyDescent="0.3">
      <c r="A10" s="107">
        <v>44196</v>
      </c>
      <c r="B10" s="194" t="s">
        <v>334</v>
      </c>
      <c r="C10" s="194" t="s">
        <v>2</v>
      </c>
      <c r="D10" s="159">
        <v>61</v>
      </c>
      <c r="E10" s="145">
        <v>55.7</v>
      </c>
      <c r="F10" s="145">
        <v>55.7</v>
      </c>
      <c r="G10" s="147">
        <v>6.6</v>
      </c>
      <c r="H10" s="232">
        <v>3.3</v>
      </c>
      <c r="I10" s="147">
        <v>100</v>
      </c>
      <c r="J10" s="145">
        <v>42.6</v>
      </c>
      <c r="K10" s="175">
        <v>63.9</v>
      </c>
      <c r="L10" s="145">
        <v>9.8000000000000007</v>
      </c>
      <c r="M10" s="236">
        <v>26.2</v>
      </c>
      <c r="N10" s="279">
        <v>96.8</v>
      </c>
      <c r="AD10" s="236"/>
    </row>
    <row r="11" spans="1:30" s="145" customFormat="1" ht="30" customHeight="1" x14ac:dyDescent="0.3">
      <c r="A11" s="107">
        <v>44196</v>
      </c>
      <c r="B11" s="194" t="s">
        <v>334</v>
      </c>
      <c r="C11" s="194" t="s">
        <v>3</v>
      </c>
      <c r="D11" s="159">
        <v>102</v>
      </c>
      <c r="E11" s="145">
        <v>36.299999999999997</v>
      </c>
      <c r="F11" s="145">
        <v>54</v>
      </c>
      <c r="G11" s="147">
        <v>2</v>
      </c>
      <c r="H11" s="232">
        <v>15.7</v>
      </c>
      <c r="I11" s="147">
        <v>90.2</v>
      </c>
      <c r="J11" s="145">
        <v>42.4</v>
      </c>
      <c r="K11" s="175">
        <v>70.599999999999994</v>
      </c>
      <c r="L11" s="145">
        <v>12.7</v>
      </c>
      <c r="M11" s="236">
        <v>16.7</v>
      </c>
      <c r="N11" s="279">
        <v>94.8</v>
      </c>
      <c r="AD11" s="236"/>
    </row>
    <row r="12" spans="1:30" s="192" customFormat="1" ht="30" customHeight="1" x14ac:dyDescent="0.3">
      <c r="A12" s="149">
        <v>44196</v>
      </c>
      <c r="B12" s="195" t="s">
        <v>335</v>
      </c>
      <c r="C12" s="195" t="s">
        <v>317</v>
      </c>
      <c r="D12" s="235">
        <v>237</v>
      </c>
      <c r="E12" s="191">
        <v>46.8</v>
      </c>
      <c r="F12" s="191">
        <v>54.8</v>
      </c>
      <c r="G12" s="191">
        <v>7.2</v>
      </c>
      <c r="H12" s="239">
        <v>7.6</v>
      </c>
      <c r="I12" s="191">
        <v>95.4</v>
      </c>
      <c r="J12" s="191">
        <v>46</v>
      </c>
      <c r="K12" s="211">
        <v>68.8</v>
      </c>
      <c r="L12" s="191">
        <v>12.7</v>
      </c>
      <c r="M12" s="239">
        <v>18.600000000000001</v>
      </c>
      <c r="N12" s="319">
        <v>96.4</v>
      </c>
      <c r="O12" s="191"/>
      <c r="P12" s="191"/>
      <c r="Q12" s="191"/>
      <c r="R12" s="191"/>
      <c r="S12" s="191"/>
      <c r="AD12" s="240"/>
    </row>
    <row r="13" spans="1:30" s="145" customFormat="1" ht="30" customHeight="1" x14ac:dyDescent="0.3">
      <c r="A13" s="107">
        <v>44196</v>
      </c>
      <c r="B13" s="194" t="s">
        <v>336</v>
      </c>
      <c r="C13" s="194" t="s">
        <v>1</v>
      </c>
      <c r="D13" s="317">
        <v>21</v>
      </c>
      <c r="E13" s="153">
        <v>71.400000000000006</v>
      </c>
      <c r="F13" s="147">
        <v>54.5</v>
      </c>
      <c r="G13" s="209" t="s">
        <v>34</v>
      </c>
      <c r="H13" s="318" t="s">
        <v>34</v>
      </c>
      <c r="I13" s="147">
        <v>100</v>
      </c>
      <c r="J13" s="147">
        <v>52.4</v>
      </c>
      <c r="K13" s="173">
        <v>66.7</v>
      </c>
      <c r="L13" s="147">
        <v>19</v>
      </c>
      <c r="M13" s="232">
        <v>14.3</v>
      </c>
      <c r="N13" s="302">
        <v>97.7</v>
      </c>
      <c r="O13" s="153"/>
      <c r="P13" s="147"/>
      <c r="Q13" s="147"/>
      <c r="R13" s="153"/>
      <c r="S13" s="153"/>
      <c r="AD13" s="236"/>
    </row>
    <row r="14" spans="1:30" s="145" customFormat="1" ht="30" customHeight="1" x14ac:dyDescent="0.3">
      <c r="A14" s="107">
        <v>44196</v>
      </c>
      <c r="B14" s="194" t="s">
        <v>336</v>
      </c>
      <c r="C14" s="194" t="s">
        <v>2</v>
      </c>
      <c r="D14" s="159">
        <v>17</v>
      </c>
      <c r="E14" s="145">
        <v>76.5</v>
      </c>
      <c r="F14" s="145">
        <v>53.9</v>
      </c>
      <c r="G14" s="209" t="s">
        <v>34</v>
      </c>
      <c r="H14" s="318" t="s">
        <v>34</v>
      </c>
      <c r="I14" s="147">
        <v>100</v>
      </c>
      <c r="J14" s="145">
        <v>35.299999999999997</v>
      </c>
      <c r="K14" s="175">
        <v>52.9</v>
      </c>
      <c r="L14" s="145">
        <v>5.9</v>
      </c>
      <c r="M14" s="236">
        <v>41.2</v>
      </c>
      <c r="N14" s="279">
        <v>96.9</v>
      </c>
      <c r="AD14" s="236"/>
    </row>
    <row r="15" spans="1:30" s="145" customFormat="1" ht="30" customHeight="1" x14ac:dyDescent="0.3">
      <c r="A15" s="107">
        <v>44196</v>
      </c>
      <c r="B15" s="194" t="s">
        <v>336</v>
      </c>
      <c r="C15" s="194" t="s">
        <v>3</v>
      </c>
      <c r="D15" s="159">
        <v>11</v>
      </c>
      <c r="E15" s="145">
        <v>81.8</v>
      </c>
      <c r="F15" s="145">
        <v>50.2</v>
      </c>
      <c r="G15" s="209" t="s">
        <v>34</v>
      </c>
      <c r="H15" s="318" t="s">
        <v>34</v>
      </c>
      <c r="I15" s="147">
        <v>100</v>
      </c>
      <c r="J15" s="145">
        <v>45.5</v>
      </c>
      <c r="K15" s="175">
        <v>36.4</v>
      </c>
      <c r="L15" s="145">
        <v>0</v>
      </c>
      <c r="M15" s="236">
        <v>63.6</v>
      </c>
      <c r="N15" s="279">
        <v>94.4</v>
      </c>
      <c r="AD15" s="236"/>
    </row>
    <row r="16" spans="1:30" s="192" customFormat="1" ht="30" customHeight="1" x14ac:dyDescent="0.3">
      <c r="A16" s="149">
        <v>44196</v>
      </c>
      <c r="B16" s="195" t="s">
        <v>337</v>
      </c>
      <c r="C16" s="195" t="s">
        <v>317</v>
      </c>
      <c r="D16" s="235">
        <v>49</v>
      </c>
      <c r="E16" s="191">
        <v>75.5</v>
      </c>
      <c r="F16" s="191">
        <v>53.3</v>
      </c>
      <c r="G16" s="320" t="s">
        <v>34</v>
      </c>
      <c r="H16" s="321" t="s">
        <v>34</v>
      </c>
      <c r="I16" s="191">
        <v>100</v>
      </c>
      <c r="J16" s="191">
        <v>44.9</v>
      </c>
      <c r="K16" s="211">
        <v>55.1</v>
      </c>
      <c r="L16" s="191">
        <v>10.199999999999999</v>
      </c>
      <c r="M16" s="239">
        <v>34.700000000000003</v>
      </c>
      <c r="N16" s="319">
        <v>96.7</v>
      </c>
      <c r="O16" s="191"/>
      <c r="P16" s="191"/>
      <c r="Q16" s="191"/>
      <c r="R16" s="191"/>
      <c r="S16" s="191"/>
      <c r="AD16" s="240"/>
    </row>
    <row r="17" s="145" customFormat="1" ht="30" customHeight="1" x14ac:dyDescent="0.3"/>
    <row r="18" s="145" customFormat="1" ht="30" customHeight="1" x14ac:dyDescent="0.3"/>
    <row r="19" s="145" customFormat="1" ht="30" customHeight="1" x14ac:dyDescent="0.3"/>
    <row r="20" s="145" customFormat="1" ht="30" customHeight="1" x14ac:dyDescent="0.3"/>
    <row r="21" s="145" customFormat="1" ht="30" customHeight="1" x14ac:dyDescent="0.3"/>
    <row r="22" s="145" customFormat="1" ht="30" customHeight="1" x14ac:dyDescent="0.3"/>
    <row r="23" s="145" customFormat="1" ht="30" customHeight="1" x14ac:dyDescent="0.3"/>
    <row r="24" s="145" customFormat="1" ht="30" customHeight="1" x14ac:dyDescent="0.3"/>
    <row r="25" s="145" customFormat="1" ht="30" customHeight="1" x14ac:dyDescent="0.3"/>
    <row r="26" s="145" customFormat="1" ht="30" customHeight="1" x14ac:dyDescent="0.3"/>
    <row r="27" s="145" customFormat="1" ht="30" customHeight="1" x14ac:dyDescent="0.3"/>
    <row r="28" s="145" customFormat="1" ht="30" customHeight="1" x14ac:dyDescent="0.3"/>
    <row r="29" s="145" customFormat="1" ht="30" customHeight="1" x14ac:dyDescent="0.3"/>
    <row r="30" s="145" customFormat="1" ht="30" customHeight="1" x14ac:dyDescent="0.3"/>
    <row r="31" s="145" customFormat="1" ht="30" customHeight="1" x14ac:dyDescent="0.3"/>
    <row r="32" s="145" customFormat="1" ht="30" customHeight="1" x14ac:dyDescent="0.3"/>
    <row r="33" s="145" customFormat="1" ht="30" customHeight="1" x14ac:dyDescent="0.3"/>
    <row r="34" s="145" customFormat="1" ht="30" customHeight="1" x14ac:dyDescent="0.3"/>
    <row r="35" s="145" customFormat="1" ht="30" customHeight="1" x14ac:dyDescent="0.3"/>
    <row r="36" s="145" customFormat="1" ht="30" customHeight="1" x14ac:dyDescent="0.3"/>
    <row r="37" s="145" customFormat="1" ht="30" customHeight="1" x14ac:dyDescent="0.3"/>
    <row r="38" s="145" customFormat="1" ht="30" customHeight="1" x14ac:dyDescent="0.3"/>
    <row r="39" s="145" customFormat="1" ht="30" customHeight="1" x14ac:dyDescent="0.3"/>
    <row r="40" s="145" customFormat="1" ht="30" customHeight="1" x14ac:dyDescent="0.3"/>
    <row r="41" s="145" customFormat="1" ht="30" customHeight="1" x14ac:dyDescent="0.3"/>
    <row r="42" s="145" customFormat="1" ht="30" customHeight="1" x14ac:dyDescent="0.3"/>
    <row r="43" s="145" customFormat="1" ht="30" customHeight="1" x14ac:dyDescent="0.3"/>
    <row r="44" s="145" customFormat="1" ht="30" customHeight="1" x14ac:dyDescent="0.3"/>
    <row r="45" s="145" customFormat="1" ht="30" customHeight="1" x14ac:dyDescent="0.3"/>
    <row r="46" s="145" customFormat="1" ht="30" customHeight="1" x14ac:dyDescent="0.3"/>
    <row r="47" s="145" customFormat="1" ht="30" customHeight="1" x14ac:dyDescent="0.3"/>
    <row r="48"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145" customFormat="1" ht="18" customHeight="1" x14ac:dyDescent="0.3"/>
    <row r="130" s="145" customFormat="1" ht="18" customHeight="1" x14ac:dyDescent="0.3"/>
  </sheetData>
  <autoFilter ref="A4:C4" xr:uid="{90DE33FF-547B-4713-A8FA-8ACC14394F42}"/>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36CB-A670-4343-B966-16213A7D8FCA}">
  <sheetPr>
    <tabColor rgb="FFFEF4E5"/>
  </sheetPr>
  <dimension ref="A1:M133"/>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9.109375" style="140" customWidth="1"/>
    <col min="3" max="3" width="23" style="138" customWidth="1"/>
    <col min="4" max="4" width="26.33203125" style="138" customWidth="1"/>
    <col min="5" max="13" width="20.88671875" style="138" customWidth="1"/>
    <col min="14" max="16384" width="8.5546875" style="138"/>
  </cols>
  <sheetData>
    <row r="1" spans="1:13" s="68" customFormat="1" ht="18" customHeight="1" x14ac:dyDescent="0.3">
      <c r="A1" s="382" t="s">
        <v>338</v>
      </c>
      <c r="B1" s="69" t="s">
        <v>339</v>
      </c>
    </row>
    <row r="2" spans="1:13" ht="18" customHeight="1" x14ac:dyDescent="0.3">
      <c r="B2" s="137" t="s">
        <v>340</v>
      </c>
      <c r="L2" s="194"/>
    </row>
    <row r="3" spans="1:13" s="145" customFormat="1" ht="18" customHeight="1" x14ac:dyDescent="0.3">
      <c r="A3" s="196"/>
      <c r="B3" s="194"/>
      <c r="C3" s="147"/>
      <c r="D3" s="153"/>
      <c r="E3" s="153"/>
      <c r="F3" s="153"/>
      <c r="G3" s="153"/>
      <c r="H3" s="147"/>
      <c r="I3" s="147"/>
      <c r="J3" s="147"/>
    </row>
    <row r="4" spans="1:13" s="145" customFormat="1" ht="30" customHeight="1" x14ac:dyDescent="0.3">
      <c r="A4" s="286"/>
      <c r="B4" s="322"/>
      <c r="C4" s="286"/>
      <c r="D4" s="637" t="s">
        <v>341</v>
      </c>
      <c r="E4" s="612" t="s">
        <v>342</v>
      </c>
      <c r="F4" s="614"/>
      <c r="G4" s="615"/>
      <c r="H4" s="612" t="s">
        <v>343</v>
      </c>
      <c r="I4" s="614"/>
      <c r="J4" s="615"/>
      <c r="K4" s="612" t="s">
        <v>344</v>
      </c>
      <c r="L4" s="614"/>
      <c r="M4" s="615"/>
    </row>
    <row r="5" spans="1:13" s="145" customFormat="1" ht="30" customHeight="1" thickBot="1" x14ac:dyDescent="0.35">
      <c r="A5" s="202"/>
      <c r="B5" s="323"/>
      <c r="C5" s="202"/>
      <c r="D5" s="638"/>
      <c r="E5" s="172" t="s">
        <v>60</v>
      </c>
      <c r="F5" s="170" t="s">
        <v>345</v>
      </c>
      <c r="G5" s="171" t="s">
        <v>346</v>
      </c>
      <c r="H5" s="172" t="s">
        <v>60</v>
      </c>
      <c r="I5" s="170" t="s">
        <v>345</v>
      </c>
      <c r="J5" s="171" t="s">
        <v>346</v>
      </c>
      <c r="K5" s="172" t="s">
        <v>60</v>
      </c>
      <c r="L5" s="170" t="s">
        <v>345</v>
      </c>
      <c r="M5" s="171" t="s">
        <v>346</v>
      </c>
    </row>
    <row r="6" spans="1:13" s="145" customFormat="1" ht="30" customHeight="1" x14ac:dyDescent="0.3">
      <c r="A6" s="107">
        <v>44196</v>
      </c>
      <c r="B6" s="194" t="s">
        <v>347</v>
      </c>
      <c r="C6" s="194" t="s">
        <v>1</v>
      </c>
      <c r="D6" s="304">
        <v>33</v>
      </c>
      <c r="E6" s="173">
        <v>27</v>
      </c>
      <c r="F6" s="158">
        <v>81.8</v>
      </c>
      <c r="G6" s="174">
        <v>71</v>
      </c>
      <c r="H6" s="173">
        <v>29</v>
      </c>
      <c r="I6" s="158">
        <v>87.9</v>
      </c>
      <c r="J6" s="174">
        <v>77.400000000000006</v>
      </c>
      <c r="K6" s="175">
        <v>17</v>
      </c>
      <c r="L6" s="160">
        <v>51.1</v>
      </c>
      <c r="M6" s="176">
        <v>43.5</v>
      </c>
    </row>
    <row r="7" spans="1:13" s="145" customFormat="1" ht="30" customHeight="1" x14ac:dyDescent="0.3">
      <c r="A7" s="107">
        <v>44196</v>
      </c>
      <c r="B7" s="194" t="s">
        <v>347</v>
      </c>
      <c r="C7" s="194" t="s">
        <v>2</v>
      </c>
      <c r="D7" s="304">
        <v>37</v>
      </c>
      <c r="E7" s="173">
        <v>32</v>
      </c>
      <c r="F7" s="158">
        <v>86.5</v>
      </c>
      <c r="G7" s="174">
        <v>12</v>
      </c>
      <c r="H7" s="173">
        <v>29</v>
      </c>
      <c r="I7" s="158">
        <v>78.400000000000006</v>
      </c>
      <c r="J7" s="174">
        <v>10.9</v>
      </c>
      <c r="K7" s="175">
        <v>13</v>
      </c>
      <c r="L7" s="160">
        <v>35.1</v>
      </c>
      <c r="M7" s="176">
        <v>6.2</v>
      </c>
    </row>
    <row r="8" spans="1:13" s="145" customFormat="1" ht="30" customHeight="1" x14ac:dyDescent="0.3">
      <c r="A8" s="107">
        <v>44196</v>
      </c>
      <c r="B8" s="194" t="s">
        <v>347</v>
      </c>
      <c r="C8" s="194" t="s">
        <v>3</v>
      </c>
      <c r="D8" s="304">
        <v>69</v>
      </c>
      <c r="E8" s="173">
        <v>41</v>
      </c>
      <c r="F8" s="158">
        <v>59.4</v>
      </c>
      <c r="G8" s="174">
        <v>4.3</v>
      </c>
      <c r="H8" s="173">
        <v>45</v>
      </c>
      <c r="I8" s="158">
        <v>65.2</v>
      </c>
      <c r="J8" s="174">
        <v>4.4000000000000004</v>
      </c>
      <c r="K8" s="175">
        <v>9</v>
      </c>
      <c r="L8" s="160">
        <v>13</v>
      </c>
      <c r="M8" s="176">
        <v>0.8</v>
      </c>
    </row>
    <row r="9" spans="1:13" s="145" customFormat="1" ht="30" customHeight="1" x14ac:dyDescent="0.3">
      <c r="A9" s="107">
        <v>44196</v>
      </c>
      <c r="B9" s="194" t="s">
        <v>348</v>
      </c>
      <c r="C9" s="182" t="s">
        <v>96</v>
      </c>
      <c r="D9" s="304">
        <v>32</v>
      </c>
      <c r="E9" s="173">
        <v>21</v>
      </c>
      <c r="F9" s="158">
        <v>65.599999999999994</v>
      </c>
      <c r="G9" s="174">
        <v>26.6</v>
      </c>
      <c r="H9" s="173">
        <v>23</v>
      </c>
      <c r="I9" s="158">
        <v>71.900000000000006</v>
      </c>
      <c r="J9" s="174">
        <v>27.3</v>
      </c>
      <c r="K9" s="175">
        <v>11</v>
      </c>
      <c r="L9" s="160">
        <v>34.4</v>
      </c>
      <c r="M9" s="176">
        <v>22.7</v>
      </c>
    </row>
    <row r="10" spans="1:13" s="145" customFormat="1" ht="30" customHeight="1" x14ac:dyDescent="0.3">
      <c r="A10" s="107">
        <v>44196</v>
      </c>
      <c r="B10" s="194" t="s">
        <v>348</v>
      </c>
      <c r="C10" s="182" t="s">
        <v>97</v>
      </c>
      <c r="D10" s="304">
        <v>76</v>
      </c>
      <c r="E10" s="173">
        <v>54</v>
      </c>
      <c r="F10" s="158">
        <v>71.099999999999994</v>
      </c>
      <c r="G10" s="174">
        <v>28.2</v>
      </c>
      <c r="H10" s="173">
        <v>55</v>
      </c>
      <c r="I10" s="158">
        <v>72.400000000000006</v>
      </c>
      <c r="J10" s="174">
        <v>29.4</v>
      </c>
      <c r="K10" s="175">
        <v>20</v>
      </c>
      <c r="L10" s="160">
        <v>26.3</v>
      </c>
      <c r="M10" s="176">
        <v>19</v>
      </c>
    </row>
    <row r="11" spans="1:13" s="145" customFormat="1" ht="30" customHeight="1" x14ac:dyDescent="0.3">
      <c r="A11" s="107">
        <v>44196</v>
      </c>
      <c r="B11" s="194" t="s">
        <v>348</v>
      </c>
      <c r="C11" s="182" t="s">
        <v>103</v>
      </c>
      <c r="D11" s="304">
        <v>31</v>
      </c>
      <c r="E11" s="173">
        <v>25</v>
      </c>
      <c r="F11" s="158">
        <v>80.599999999999994</v>
      </c>
      <c r="G11" s="174">
        <v>32.5</v>
      </c>
      <c r="H11" s="173">
        <v>25</v>
      </c>
      <c r="I11" s="158">
        <v>80.599999999999994</v>
      </c>
      <c r="J11" s="174">
        <v>36</v>
      </c>
      <c r="K11" s="175">
        <v>8</v>
      </c>
      <c r="L11" s="160">
        <v>25.8</v>
      </c>
      <c r="M11" s="176">
        <v>8.8000000000000007</v>
      </c>
    </row>
    <row r="12" spans="1:13" s="145" customFormat="1" ht="30" customHeight="1" x14ac:dyDescent="0.3">
      <c r="A12" s="107">
        <v>44196</v>
      </c>
      <c r="B12" s="139" t="s">
        <v>349</v>
      </c>
      <c r="C12" s="194" t="s">
        <v>252</v>
      </c>
      <c r="D12" s="304">
        <v>78</v>
      </c>
      <c r="E12" s="253">
        <v>53</v>
      </c>
      <c r="F12" s="158">
        <v>67.900000000000006</v>
      </c>
      <c r="G12" s="174">
        <v>21</v>
      </c>
      <c r="H12" s="173">
        <v>55</v>
      </c>
      <c r="I12" s="158">
        <v>70.5</v>
      </c>
      <c r="J12" s="174">
        <v>21.3</v>
      </c>
      <c r="K12" s="175">
        <v>17</v>
      </c>
      <c r="L12" s="160">
        <v>21.8</v>
      </c>
      <c r="M12" s="176">
        <v>8</v>
      </c>
    </row>
    <row r="13" spans="1:13" s="145" customFormat="1" ht="30" customHeight="1" x14ac:dyDescent="0.3">
      <c r="A13" s="107">
        <v>44196</v>
      </c>
      <c r="B13" s="139" t="s">
        <v>349</v>
      </c>
      <c r="C13" s="194" t="s">
        <v>253</v>
      </c>
      <c r="D13" s="304">
        <v>21</v>
      </c>
      <c r="E13" s="173">
        <v>18</v>
      </c>
      <c r="F13" s="158">
        <v>85.7</v>
      </c>
      <c r="G13" s="174">
        <v>39.1</v>
      </c>
      <c r="H13" s="173">
        <v>18</v>
      </c>
      <c r="I13" s="158">
        <v>85.7</v>
      </c>
      <c r="J13" s="174">
        <v>39.5</v>
      </c>
      <c r="K13" s="175">
        <v>11</v>
      </c>
      <c r="L13" s="160">
        <v>52.4</v>
      </c>
      <c r="M13" s="176">
        <v>18.600000000000001</v>
      </c>
    </row>
    <row r="14" spans="1:13" s="145" customFormat="1" ht="30" customHeight="1" x14ac:dyDescent="0.3">
      <c r="A14" s="107">
        <v>44196</v>
      </c>
      <c r="B14" s="139" t="s">
        <v>349</v>
      </c>
      <c r="C14" s="194" t="s">
        <v>254</v>
      </c>
      <c r="D14" s="304">
        <v>3</v>
      </c>
      <c r="E14" s="173">
        <v>1</v>
      </c>
      <c r="F14" s="158">
        <v>33.299999999999997</v>
      </c>
      <c r="G14" s="174" t="s">
        <v>61</v>
      </c>
      <c r="H14" s="173">
        <v>2</v>
      </c>
      <c r="I14" s="158">
        <v>66.7</v>
      </c>
      <c r="J14" s="174">
        <v>4.2</v>
      </c>
      <c r="K14" s="324" t="s">
        <v>34</v>
      </c>
      <c r="L14" s="325" t="s">
        <v>34</v>
      </c>
      <c r="M14" s="325" t="s">
        <v>34</v>
      </c>
    </row>
    <row r="15" spans="1:13" s="145" customFormat="1" ht="30" customHeight="1" x14ac:dyDescent="0.3">
      <c r="A15" s="107">
        <v>44196</v>
      </c>
      <c r="B15" s="139" t="s">
        <v>349</v>
      </c>
      <c r="C15" s="194" t="s">
        <v>255</v>
      </c>
      <c r="D15" s="304">
        <v>3</v>
      </c>
      <c r="E15" s="173">
        <v>1</v>
      </c>
      <c r="F15" s="158">
        <v>33.299999999999997</v>
      </c>
      <c r="G15" s="174">
        <v>0.3</v>
      </c>
      <c r="H15" s="173">
        <v>2</v>
      </c>
      <c r="I15" s="158">
        <v>66.7</v>
      </c>
      <c r="J15" s="174">
        <v>0.2</v>
      </c>
      <c r="K15" s="324" t="s">
        <v>34</v>
      </c>
      <c r="L15" s="325" t="s">
        <v>34</v>
      </c>
      <c r="M15" s="325" t="s">
        <v>34</v>
      </c>
    </row>
    <row r="16" spans="1:13" s="145" customFormat="1" ht="30" customHeight="1" x14ac:dyDescent="0.3">
      <c r="A16" s="107">
        <v>44196</v>
      </c>
      <c r="B16" s="139" t="s">
        <v>349</v>
      </c>
      <c r="C16" s="194" t="s">
        <v>0</v>
      </c>
      <c r="D16" s="326">
        <v>34</v>
      </c>
      <c r="E16" s="173">
        <v>27</v>
      </c>
      <c r="F16" s="160">
        <v>79.400000000000006</v>
      </c>
      <c r="G16" s="160">
        <v>26.9</v>
      </c>
      <c r="H16" s="173">
        <v>26</v>
      </c>
      <c r="I16" s="160">
        <v>76.5</v>
      </c>
      <c r="J16" s="160">
        <v>27.5</v>
      </c>
      <c r="K16" s="175">
        <v>11</v>
      </c>
      <c r="L16" s="160">
        <v>32.4</v>
      </c>
      <c r="M16" s="160">
        <v>23.8</v>
      </c>
    </row>
    <row r="17" spans="1:13" s="192" customFormat="1" ht="30" customHeight="1" x14ac:dyDescent="0.3">
      <c r="A17" s="149">
        <v>44196</v>
      </c>
      <c r="B17" s="195" t="s">
        <v>271</v>
      </c>
      <c r="C17" s="195" t="s">
        <v>350</v>
      </c>
      <c r="D17" s="305">
        <v>139</v>
      </c>
      <c r="E17" s="327">
        <v>100</v>
      </c>
      <c r="F17" s="154">
        <v>71.900000000000006</v>
      </c>
      <c r="G17" s="206">
        <v>87.3</v>
      </c>
      <c r="H17" s="327">
        <v>103</v>
      </c>
      <c r="I17" s="154">
        <v>74.099999999999994</v>
      </c>
      <c r="J17" s="206">
        <v>92.6</v>
      </c>
      <c r="K17" s="328">
        <v>39</v>
      </c>
      <c r="L17" s="186">
        <v>28.1</v>
      </c>
      <c r="M17" s="188">
        <v>50.4</v>
      </c>
    </row>
    <row r="18" spans="1:13" s="145" customFormat="1" ht="30" customHeight="1" x14ac:dyDescent="0.3">
      <c r="B18" s="140"/>
    </row>
    <row r="19" spans="1:13" s="145" customFormat="1" ht="30" customHeight="1" x14ac:dyDescent="0.3">
      <c r="B19" s="140"/>
    </row>
    <row r="20" spans="1:13" s="145" customFormat="1" ht="30" customHeight="1" x14ac:dyDescent="0.3">
      <c r="B20" s="140"/>
    </row>
    <row r="21" spans="1:13" s="145" customFormat="1" ht="30" customHeight="1" x14ac:dyDescent="0.3">
      <c r="B21" s="140"/>
    </row>
    <row r="22" spans="1:13" s="145" customFormat="1" ht="30" customHeight="1" x14ac:dyDescent="0.3">
      <c r="B22" s="140"/>
    </row>
    <row r="23" spans="1:13" s="145" customFormat="1" ht="30" customHeight="1" x14ac:dyDescent="0.3">
      <c r="B23" s="140"/>
    </row>
    <row r="24" spans="1:13" s="145" customFormat="1" ht="30" customHeight="1" x14ac:dyDescent="0.3">
      <c r="B24" s="140"/>
    </row>
    <row r="25" spans="1:13" s="145" customFormat="1" ht="30" customHeight="1" x14ac:dyDescent="0.3">
      <c r="B25" s="140"/>
    </row>
    <row r="26" spans="1:13" s="145" customFormat="1" ht="30" customHeight="1" x14ac:dyDescent="0.3">
      <c r="B26" s="140"/>
    </row>
    <row r="27" spans="1:13" s="145" customFormat="1" ht="30" customHeight="1" x14ac:dyDescent="0.3">
      <c r="B27" s="140"/>
    </row>
    <row r="28" spans="1:13" s="145" customFormat="1" ht="30" customHeight="1" x14ac:dyDescent="0.3">
      <c r="B28" s="140"/>
    </row>
    <row r="29" spans="1:13" s="145" customFormat="1" ht="30" customHeight="1" x14ac:dyDescent="0.3">
      <c r="B29" s="140"/>
    </row>
    <row r="30" spans="1:13" s="145" customFormat="1" ht="30" customHeight="1" x14ac:dyDescent="0.3">
      <c r="B30" s="140"/>
    </row>
    <row r="31" spans="1:13" s="145" customFormat="1" ht="30" customHeight="1" x14ac:dyDescent="0.3">
      <c r="B31" s="140"/>
    </row>
    <row r="32" spans="1:13" s="145" customFormat="1" ht="30" customHeight="1" x14ac:dyDescent="0.3">
      <c r="B32" s="140"/>
    </row>
    <row r="33" spans="2:2" s="145" customFormat="1" ht="30" customHeight="1" x14ac:dyDescent="0.3">
      <c r="B33" s="140"/>
    </row>
    <row r="34" spans="2:2" s="145" customFormat="1" ht="30" customHeight="1" x14ac:dyDescent="0.3">
      <c r="B34" s="140"/>
    </row>
    <row r="35" spans="2:2" s="145" customFormat="1" ht="30" customHeight="1" x14ac:dyDescent="0.3">
      <c r="B35" s="140"/>
    </row>
    <row r="36" spans="2:2" s="145" customFormat="1" ht="30" customHeight="1" x14ac:dyDescent="0.3">
      <c r="B36" s="140"/>
    </row>
    <row r="37" spans="2:2" s="145" customFormat="1" ht="30" customHeight="1" x14ac:dyDescent="0.3">
      <c r="B37" s="140"/>
    </row>
    <row r="38" spans="2:2" s="145" customFormat="1" ht="30" customHeight="1" x14ac:dyDescent="0.3">
      <c r="B38" s="140"/>
    </row>
    <row r="39" spans="2:2" s="145" customFormat="1" ht="30" customHeight="1" x14ac:dyDescent="0.3">
      <c r="B39" s="140"/>
    </row>
    <row r="40" spans="2:2" s="145" customFormat="1" ht="30" customHeight="1" x14ac:dyDescent="0.3">
      <c r="B40" s="140"/>
    </row>
    <row r="41" spans="2:2" s="145" customFormat="1" ht="30" customHeight="1" x14ac:dyDescent="0.3">
      <c r="B41" s="140"/>
    </row>
    <row r="42" spans="2:2" s="145" customFormat="1" ht="30" customHeight="1" x14ac:dyDescent="0.3">
      <c r="B42" s="140"/>
    </row>
    <row r="43" spans="2:2" s="145" customFormat="1" ht="30" customHeight="1" x14ac:dyDescent="0.3">
      <c r="B43" s="140"/>
    </row>
    <row r="44" spans="2:2" s="145" customFormat="1" ht="18" customHeight="1" x14ac:dyDescent="0.3">
      <c r="B44" s="140"/>
    </row>
    <row r="45" spans="2:2" s="145" customFormat="1" ht="18" customHeight="1" x14ac:dyDescent="0.3">
      <c r="B45" s="140"/>
    </row>
    <row r="46" spans="2:2" s="145" customFormat="1" ht="18" customHeight="1" x14ac:dyDescent="0.3">
      <c r="B46" s="140"/>
    </row>
    <row r="47" spans="2:2" s="145" customFormat="1" ht="18" customHeight="1" x14ac:dyDescent="0.3">
      <c r="B47" s="140"/>
    </row>
    <row r="48" spans="2:2" s="145" customFormat="1" ht="18" customHeight="1" x14ac:dyDescent="0.3">
      <c r="B48" s="140"/>
    </row>
    <row r="49" spans="2:2" s="145" customFormat="1" ht="18" customHeight="1" x14ac:dyDescent="0.3">
      <c r="B49" s="140"/>
    </row>
    <row r="50" spans="2:2" s="145" customFormat="1" ht="18" customHeight="1" x14ac:dyDescent="0.3">
      <c r="B50" s="140"/>
    </row>
    <row r="51" spans="2:2" s="145" customFormat="1" ht="18" customHeight="1" x14ac:dyDescent="0.3">
      <c r="B51" s="140"/>
    </row>
    <row r="52" spans="2:2" s="145" customFormat="1" ht="18" customHeight="1" x14ac:dyDescent="0.3">
      <c r="B52" s="140"/>
    </row>
    <row r="53" spans="2:2" s="145" customFormat="1" ht="18" customHeight="1" x14ac:dyDescent="0.3">
      <c r="B53" s="140"/>
    </row>
    <row r="54" spans="2:2" s="145" customFormat="1" ht="18" customHeight="1" x14ac:dyDescent="0.3">
      <c r="B54" s="140"/>
    </row>
    <row r="55" spans="2:2" s="145" customFormat="1" ht="18" customHeight="1" x14ac:dyDescent="0.3">
      <c r="B55" s="140"/>
    </row>
    <row r="56" spans="2:2" s="145" customFormat="1" ht="18" customHeight="1" x14ac:dyDescent="0.3">
      <c r="B56" s="140"/>
    </row>
    <row r="57" spans="2:2" s="145" customFormat="1" ht="18" customHeight="1" x14ac:dyDescent="0.3">
      <c r="B57" s="140"/>
    </row>
    <row r="58" spans="2:2" s="145" customFormat="1" ht="18" customHeight="1" x14ac:dyDescent="0.3">
      <c r="B58" s="140"/>
    </row>
    <row r="59" spans="2:2" s="145" customFormat="1" ht="18" customHeight="1" x14ac:dyDescent="0.3">
      <c r="B59" s="140"/>
    </row>
    <row r="60" spans="2:2" s="145" customFormat="1" ht="18" customHeight="1" x14ac:dyDescent="0.3">
      <c r="B60" s="140"/>
    </row>
    <row r="61" spans="2:2" s="145" customFormat="1" ht="18" customHeight="1" x14ac:dyDescent="0.3">
      <c r="B61" s="140"/>
    </row>
    <row r="62" spans="2:2" s="145" customFormat="1" ht="18" customHeight="1" x14ac:dyDescent="0.3">
      <c r="B62" s="140"/>
    </row>
    <row r="63" spans="2:2" s="145" customFormat="1" ht="18" customHeight="1" x14ac:dyDescent="0.3">
      <c r="B63" s="140"/>
    </row>
    <row r="64" spans="2:2" s="145" customFormat="1" ht="18" customHeight="1" x14ac:dyDescent="0.3">
      <c r="B64" s="140"/>
    </row>
    <row r="65" spans="2:2" s="145" customFormat="1" ht="18" customHeight="1" x14ac:dyDescent="0.3">
      <c r="B65" s="140"/>
    </row>
    <row r="66" spans="2:2" s="145" customFormat="1" ht="18" customHeight="1" x14ac:dyDescent="0.3">
      <c r="B66" s="140"/>
    </row>
    <row r="67" spans="2:2" s="145" customFormat="1" ht="18" customHeight="1" x14ac:dyDescent="0.3">
      <c r="B67" s="140"/>
    </row>
    <row r="68" spans="2:2" s="145" customFormat="1" ht="18" customHeight="1" x14ac:dyDescent="0.3">
      <c r="B68" s="140"/>
    </row>
    <row r="69" spans="2:2" s="145" customFormat="1" ht="18" customHeight="1" x14ac:dyDescent="0.3">
      <c r="B69" s="140"/>
    </row>
    <row r="70" spans="2:2" s="145" customFormat="1" ht="18" customHeight="1" x14ac:dyDescent="0.3">
      <c r="B70" s="140"/>
    </row>
    <row r="71" spans="2:2" s="145" customFormat="1" ht="18" customHeight="1" x14ac:dyDescent="0.3">
      <c r="B71" s="140"/>
    </row>
    <row r="72" spans="2:2" s="145" customFormat="1" ht="18" customHeight="1" x14ac:dyDescent="0.3">
      <c r="B72" s="140"/>
    </row>
    <row r="73" spans="2:2" s="145" customFormat="1" ht="18" customHeight="1" x14ac:dyDescent="0.3">
      <c r="B73" s="140"/>
    </row>
    <row r="74" spans="2:2" s="145" customFormat="1" ht="18" customHeight="1" x14ac:dyDescent="0.3">
      <c r="B74" s="140"/>
    </row>
    <row r="75" spans="2:2" s="145" customFormat="1" ht="18" customHeight="1" x14ac:dyDescent="0.3">
      <c r="B75" s="140"/>
    </row>
    <row r="76" spans="2:2" s="145" customFormat="1" ht="18" customHeight="1" x14ac:dyDescent="0.3">
      <c r="B76" s="140"/>
    </row>
    <row r="77" spans="2:2" s="145" customFormat="1" ht="18" customHeight="1" x14ac:dyDescent="0.3">
      <c r="B77" s="140"/>
    </row>
    <row r="78" spans="2:2" s="145" customFormat="1" ht="18" customHeight="1" x14ac:dyDescent="0.3">
      <c r="B78" s="140"/>
    </row>
    <row r="79" spans="2:2" s="145" customFormat="1" ht="18" customHeight="1" x14ac:dyDescent="0.3">
      <c r="B79" s="140"/>
    </row>
    <row r="80" spans="2:2" s="145" customFormat="1" ht="18" customHeight="1" x14ac:dyDescent="0.3">
      <c r="B80" s="140"/>
    </row>
    <row r="81" spans="2:2" s="145" customFormat="1" ht="18" customHeight="1" x14ac:dyDescent="0.3">
      <c r="B81" s="140"/>
    </row>
    <row r="82" spans="2:2" s="145" customFormat="1" ht="18" customHeight="1" x14ac:dyDescent="0.3">
      <c r="B82" s="140"/>
    </row>
    <row r="83" spans="2:2" s="145" customFormat="1" ht="18" customHeight="1" x14ac:dyDescent="0.3">
      <c r="B83" s="140"/>
    </row>
    <row r="84" spans="2:2" s="145" customFormat="1" ht="18" customHeight="1" x14ac:dyDescent="0.3">
      <c r="B84" s="140"/>
    </row>
    <row r="85" spans="2:2" s="145" customFormat="1" ht="18" customHeight="1" x14ac:dyDescent="0.3">
      <c r="B85" s="140"/>
    </row>
    <row r="86" spans="2:2" s="145" customFormat="1" ht="18" customHeight="1" x14ac:dyDescent="0.3">
      <c r="B86" s="140"/>
    </row>
    <row r="87" spans="2:2" s="145" customFormat="1" ht="18" customHeight="1" x14ac:dyDescent="0.3">
      <c r="B87" s="140"/>
    </row>
    <row r="88" spans="2:2" s="145" customFormat="1" ht="18" customHeight="1" x14ac:dyDescent="0.3">
      <c r="B88" s="140"/>
    </row>
    <row r="89" spans="2:2" s="145" customFormat="1" ht="18" customHeight="1" x14ac:dyDescent="0.3">
      <c r="B89" s="140"/>
    </row>
    <row r="90" spans="2:2" s="145" customFormat="1" ht="18" customHeight="1" x14ac:dyDescent="0.3">
      <c r="B90" s="140"/>
    </row>
    <row r="91" spans="2:2" s="145" customFormat="1" ht="18" customHeight="1" x14ac:dyDescent="0.3">
      <c r="B91" s="140"/>
    </row>
    <row r="92" spans="2:2" s="145" customFormat="1" ht="18" customHeight="1" x14ac:dyDescent="0.3">
      <c r="B92" s="140"/>
    </row>
    <row r="93" spans="2:2" s="145" customFormat="1" ht="18" customHeight="1" x14ac:dyDescent="0.3">
      <c r="B93" s="140"/>
    </row>
    <row r="94" spans="2:2" s="145" customFormat="1" ht="18" customHeight="1" x14ac:dyDescent="0.3">
      <c r="B94" s="140"/>
    </row>
    <row r="95" spans="2:2" s="145" customFormat="1" ht="18" customHeight="1" x14ac:dyDescent="0.3">
      <c r="B95" s="140"/>
    </row>
    <row r="96" spans="2:2" s="145" customFormat="1" ht="18" customHeight="1" x14ac:dyDescent="0.3">
      <c r="B96" s="140"/>
    </row>
    <row r="97" spans="2:2" s="145" customFormat="1" ht="18" customHeight="1" x14ac:dyDescent="0.3">
      <c r="B97" s="140"/>
    </row>
    <row r="98" spans="2:2" s="145" customFormat="1" ht="18" customHeight="1" x14ac:dyDescent="0.3">
      <c r="B98" s="140"/>
    </row>
    <row r="99" spans="2:2" s="145" customFormat="1" ht="18" customHeight="1" x14ac:dyDescent="0.3">
      <c r="B99" s="140"/>
    </row>
    <row r="100" spans="2:2" s="145" customFormat="1" ht="18" customHeight="1" x14ac:dyDescent="0.3">
      <c r="B100" s="140"/>
    </row>
    <row r="101" spans="2:2" s="145" customFormat="1" ht="18" customHeight="1" x14ac:dyDescent="0.3">
      <c r="B101" s="140"/>
    </row>
    <row r="102" spans="2:2" s="145" customFormat="1" ht="18" customHeight="1" x14ac:dyDescent="0.3">
      <c r="B102" s="140"/>
    </row>
    <row r="103" spans="2:2" s="145" customFormat="1" ht="18" customHeight="1" x14ac:dyDescent="0.3">
      <c r="B103" s="140"/>
    </row>
    <row r="104" spans="2:2" s="145" customFormat="1" ht="18" customHeight="1" x14ac:dyDescent="0.3">
      <c r="B104" s="140"/>
    </row>
    <row r="105" spans="2:2" s="145" customFormat="1" ht="18" customHeight="1" x14ac:dyDescent="0.3">
      <c r="B105" s="140"/>
    </row>
    <row r="106" spans="2:2" s="145" customFormat="1" ht="18" customHeight="1" x14ac:dyDescent="0.3">
      <c r="B106" s="140"/>
    </row>
    <row r="107" spans="2:2" s="145" customFormat="1" ht="18" customHeight="1" x14ac:dyDescent="0.3">
      <c r="B107" s="140"/>
    </row>
    <row r="108" spans="2:2" s="145" customFormat="1" ht="18" customHeight="1" x14ac:dyDescent="0.3">
      <c r="B108" s="140"/>
    </row>
    <row r="109" spans="2:2" s="145" customFormat="1" ht="18" customHeight="1" x14ac:dyDescent="0.3">
      <c r="B109" s="140"/>
    </row>
    <row r="110" spans="2:2" s="145" customFormat="1" ht="18" customHeight="1" x14ac:dyDescent="0.3">
      <c r="B110" s="140"/>
    </row>
    <row r="111" spans="2:2" s="145" customFormat="1" ht="18" customHeight="1" x14ac:dyDescent="0.3">
      <c r="B111" s="140"/>
    </row>
    <row r="112" spans="2:2" s="145" customFormat="1" ht="18" customHeight="1" x14ac:dyDescent="0.3">
      <c r="B112" s="140"/>
    </row>
    <row r="113" spans="2:2" s="145" customFormat="1" ht="18" customHeight="1" x14ac:dyDescent="0.3">
      <c r="B113" s="140"/>
    </row>
    <row r="114" spans="2:2" s="145" customFormat="1" ht="18" customHeight="1" x14ac:dyDescent="0.3">
      <c r="B114" s="140"/>
    </row>
    <row r="115" spans="2:2" s="145" customFormat="1" ht="18" customHeight="1" x14ac:dyDescent="0.3">
      <c r="B115" s="140"/>
    </row>
    <row r="116" spans="2:2" s="145" customFormat="1" ht="18" customHeight="1" x14ac:dyDescent="0.3">
      <c r="B116" s="140"/>
    </row>
    <row r="117" spans="2:2" s="145" customFormat="1" ht="18" customHeight="1" x14ac:dyDescent="0.3">
      <c r="B117" s="140"/>
    </row>
    <row r="118" spans="2:2" s="145" customFormat="1" ht="18" customHeight="1" x14ac:dyDescent="0.3">
      <c r="B118" s="140"/>
    </row>
    <row r="119" spans="2:2" s="145" customFormat="1" ht="18" customHeight="1" x14ac:dyDescent="0.3">
      <c r="B119" s="140"/>
    </row>
    <row r="120" spans="2:2" s="145" customFormat="1" ht="18" customHeight="1" x14ac:dyDescent="0.3">
      <c r="B120" s="140"/>
    </row>
    <row r="121" spans="2:2" s="145" customFormat="1" ht="18" customHeight="1" x14ac:dyDescent="0.3">
      <c r="B121" s="140"/>
    </row>
    <row r="122" spans="2:2" s="145" customFormat="1" ht="18" customHeight="1" x14ac:dyDescent="0.3">
      <c r="B122" s="140"/>
    </row>
    <row r="123" spans="2:2" s="145" customFormat="1" ht="18" customHeight="1" x14ac:dyDescent="0.3">
      <c r="B123" s="140"/>
    </row>
    <row r="124" spans="2:2" s="145" customFormat="1" ht="18" customHeight="1" x14ac:dyDescent="0.3">
      <c r="B124" s="140"/>
    </row>
    <row r="125" spans="2:2" s="145" customFormat="1" ht="18" customHeight="1" x14ac:dyDescent="0.3">
      <c r="B125" s="140"/>
    </row>
    <row r="126" spans="2:2" s="145" customFormat="1" ht="18" customHeight="1" x14ac:dyDescent="0.3">
      <c r="B126" s="140"/>
    </row>
    <row r="127" spans="2:2" s="145" customFormat="1" ht="18" customHeight="1" x14ac:dyDescent="0.3">
      <c r="B127" s="140"/>
    </row>
    <row r="128" spans="2:2" s="145" customFormat="1" ht="18" customHeight="1" x14ac:dyDescent="0.3">
      <c r="B128" s="140"/>
    </row>
    <row r="129" spans="2:2" s="145" customFormat="1" ht="18" customHeight="1" x14ac:dyDescent="0.3">
      <c r="B129" s="140"/>
    </row>
    <row r="130" spans="2:2" s="145" customFormat="1" ht="18" customHeight="1" x14ac:dyDescent="0.3">
      <c r="B130" s="140"/>
    </row>
    <row r="131" spans="2:2" s="145" customFormat="1" ht="18" customHeight="1" x14ac:dyDescent="0.3">
      <c r="B131" s="140"/>
    </row>
    <row r="132" spans="2:2" s="145" customFormat="1" ht="18" customHeight="1" x14ac:dyDescent="0.3">
      <c r="B132" s="140"/>
    </row>
    <row r="133" spans="2:2" s="145" customFormat="1" ht="18" customHeight="1" x14ac:dyDescent="0.3">
      <c r="B133" s="140"/>
    </row>
  </sheetData>
  <autoFilter ref="A5:C17" xr:uid="{28680EA1-904E-4800-91A2-6494EB34D480}"/>
  <mergeCells count="4">
    <mergeCell ref="D4:D5"/>
    <mergeCell ref="E4:G4"/>
    <mergeCell ref="H4:J4"/>
    <mergeCell ref="K4:M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0073-CC1A-415A-8805-62A36AEEBF54}">
  <sheetPr>
    <tabColor rgb="FFFEF4E5"/>
  </sheetPr>
  <dimension ref="A1:P126"/>
  <sheetViews>
    <sheetView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3" width="19.21875" style="138" customWidth="1"/>
    <col min="4" max="13" width="22.109375" style="138" customWidth="1"/>
    <col min="14" max="14" width="32" style="161" customWidth="1"/>
    <col min="15" max="15" width="8.5546875" style="138"/>
    <col min="16" max="16" width="20.6640625" style="138" customWidth="1"/>
    <col min="17" max="16384" width="8.5546875" style="138"/>
  </cols>
  <sheetData>
    <row r="1" spans="1:16" s="68" customFormat="1" ht="18" customHeight="1" x14ac:dyDescent="0.3">
      <c r="A1" s="382" t="s">
        <v>475</v>
      </c>
      <c r="B1" s="382" t="s">
        <v>351</v>
      </c>
      <c r="N1" s="383"/>
    </row>
    <row r="2" spans="1:16" ht="18" customHeight="1" x14ac:dyDescent="0.3">
      <c r="A2" s="136"/>
      <c r="B2" s="131" t="s">
        <v>352</v>
      </c>
    </row>
    <row r="4" spans="1:16" ht="30" customHeight="1" x14ac:dyDescent="0.3">
      <c r="A4" s="329"/>
      <c r="B4" s="614" t="s">
        <v>353</v>
      </c>
      <c r="C4" s="614"/>
      <c r="D4" s="615"/>
      <c r="E4" s="612" t="s">
        <v>354</v>
      </c>
      <c r="F4" s="614"/>
      <c r="G4" s="615"/>
      <c r="H4" s="612" t="s">
        <v>355</v>
      </c>
      <c r="I4" s="614"/>
      <c r="J4" s="615"/>
      <c r="K4" s="612" t="s">
        <v>356</v>
      </c>
      <c r="L4" s="614"/>
      <c r="M4" s="614"/>
      <c r="N4" s="639" t="s">
        <v>357</v>
      </c>
      <c r="O4" s="178"/>
      <c r="P4" s="178"/>
    </row>
    <row r="5" spans="1:16" s="145" customFormat="1" ht="30" customHeight="1" thickBot="1" x14ac:dyDescent="0.35">
      <c r="A5" s="330"/>
      <c r="B5" s="170" t="s">
        <v>358</v>
      </c>
      <c r="C5" s="170" t="s">
        <v>126</v>
      </c>
      <c r="D5" s="171" t="s">
        <v>346</v>
      </c>
      <c r="E5" s="170" t="s">
        <v>358</v>
      </c>
      <c r="F5" s="170" t="s">
        <v>126</v>
      </c>
      <c r="G5" s="171" t="s">
        <v>346</v>
      </c>
      <c r="H5" s="170" t="s">
        <v>358</v>
      </c>
      <c r="I5" s="170" t="s">
        <v>126</v>
      </c>
      <c r="J5" s="171" t="s">
        <v>346</v>
      </c>
      <c r="K5" s="170" t="s">
        <v>358</v>
      </c>
      <c r="L5" s="170" t="s">
        <v>126</v>
      </c>
      <c r="M5" s="170" t="s">
        <v>346</v>
      </c>
      <c r="N5" s="640"/>
    </row>
    <row r="6" spans="1:16" s="145" customFormat="1" ht="18.600000000000001" customHeight="1" x14ac:dyDescent="0.3">
      <c r="A6" s="134">
        <v>40908</v>
      </c>
      <c r="B6" s="147">
        <v>224</v>
      </c>
      <c r="C6" s="147">
        <v>87.8</v>
      </c>
      <c r="D6" s="232">
        <v>99</v>
      </c>
      <c r="E6" s="173">
        <v>51</v>
      </c>
      <c r="F6" s="147">
        <v>20</v>
      </c>
      <c r="G6" s="232">
        <v>62.8</v>
      </c>
      <c r="H6" s="173">
        <v>228</v>
      </c>
      <c r="I6" s="147">
        <v>89.4</v>
      </c>
      <c r="J6" s="232">
        <v>98.6</v>
      </c>
      <c r="K6" s="175" t="s">
        <v>359</v>
      </c>
      <c r="L6" s="145" t="s">
        <v>359</v>
      </c>
      <c r="M6" s="145" t="s">
        <v>359</v>
      </c>
      <c r="N6" s="273" t="s">
        <v>359</v>
      </c>
    </row>
    <row r="7" spans="1:16" s="145" customFormat="1" ht="18.600000000000001" customHeight="1" x14ac:dyDescent="0.3">
      <c r="A7" s="134">
        <v>41274</v>
      </c>
      <c r="B7" s="147">
        <v>214</v>
      </c>
      <c r="C7" s="147">
        <v>88.8</v>
      </c>
      <c r="D7" s="232">
        <v>99</v>
      </c>
      <c r="E7" s="173">
        <v>95</v>
      </c>
      <c r="F7" s="147">
        <v>39.4</v>
      </c>
      <c r="G7" s="232">
        <v>70.2</v>
      </c>
      <c r="H7" s="173">
        <v>220</v>
      </c>
      <c r="I7" s="147">
        <v>91.3</v>
      </c>
      <c r="J7" s="232">
        <v>99.1</v>
      </c>
      <c r="K7" s="175" t="s">
        <v>359</v>
      </c>
      <c r="L7" s="145" t="s">
        <v>359</v>
      </c>
      <c r="M7" s="145" t="s">
        <v>359</v>
      </c>
      <c r="N7" s="273" t="s">
        <v>359</v>
      </c>
    </row>
    <row r="8" spans="1:16" s="145" customFormat="1" ht="18.600000000000001" customHeight="1" x14ac:dyDescent="0.3">
      <c r="A8" s="134">
        <v>41639</v>
      </c>
      <c r="B8" s="147">
        <v>210</v>
      </c>
      <c r="C8" s="147">
        <v>88.6</v>
      </c>
      <c r="D8" s="232">
        <v>98.9</v>
      </c>
      <c r="E8" s="173">
        <v>112</v>
      </c>
      <c r="F8" s="147">
        <v>47.3</v>
      </c>
      <c r="G8" s="232">
        <v>79.900000000000006</v>
      </c>
      <c r="H8" s="173">
        <v>216</v>
      </c>
      <c r="I8" s="147">
        <v>91.1</v>
      </c>
      <c r="J8" s="232">
        <v>99.1</v>
      </c>
      <c r="K8" s="175" t="s">
        <v>359</v>
      </c>
      <c r="L8" s="145" t="s">
        <v>359</v>
      </c>
      <c r="M8" s="145" t="s">
        <v>359</v>
      </c>
      <c r="N8" s="273" t="s">
        <v>359</v>
      </c>
    </row>
    <row r="9" spans="1:16" s="145" customFormat="1" ht="18.600000000000001" customHeight="1" x14ac:dyDescent="0.3">
      <c r="A9" s="134">
        <v>42004</v>
      </c>
      <c r="B9" s="147">
        <v>200</v>
      </c>
      <c r="C9" s="147">
        <v>88.9</v>
      </c>
      <c r="D9" s="232">
        <v>99</v>
      </c>
      <c r="E9" s="173">
        <v>114</v>
      </c>
      <c r="F9" s="147">
        <v>50.7</v>
      </c>
      <c r="G9" s="232">
        <v>82.1</v>
      </c>
      <c r="H9" s="173">
        <v>206</v>
      </c>
      <c r="I9" s="147">
        <v>91.6</v>
      </c>
      <c r="J9" s="232">
        <v>99.4</v>
      </c>
      <c r="K9" s="175" t="s">
        <v>359</v>
      </c>
      <c r="L9" s="145" t="s">
        <v>359</v>
      </c>
      <c r="M9" s="145" t="s">
        <v>359</v>
      </c>
      <c r="N9" s="273" t="s">
        <v>359</v>
      </c>
    </row>
    <row r="10" spans="1:16" s="145" customFormat="1" ht="18.600000000000001" customHeight="1" x14ac:dyDescent="0.3">
      <c r="A10" s="134">
        <v>42369</v>
      </c>
      <c r="B10" s="147">
        <v>204</v>
      </c>
      <c r="C10" s="147">
        <v>89.5</v>
      </c>
      <c r="D10" s="232">
        <v>99</v>
      </c>
      <c r="E10" s="173">
        <v>123</v>
      </c>
      <c r="F10" s="147">
        <v>53.9</v>
      </c>
      <c r="G10" s="232">
        <v>81.8</v>
      </c>
      <c r="H10" s="173">
        <v>212</v>
      </c>
      <c r="I10" s="147">
        <v>93</v>
      </c>
      <c r="J10" s="232">
        <v>99.6</v>
      </c>
      <c r="K10" s="175" t="s">
        <v>359</v>
      </c>
      <c r="L10" s="145" t="s">
        <v>359</v>
      </c>
      <c r="M10" s="145" t="s">
        <v>359</v>
      </c>
      <c r="N10" s="273" t="s">
        <v>359</v>
      </c>
    </row>
    <row r="11" spans="1:16" s="145" customFormat="1" ht="18.600000000000001" customHeight="1" x14ac:dyDescent="0.3">
      <c r="A11" s="134">
        <v>42735</v>
      </c>
      <c r="B11" s="147">
        <v>200</v>
      </c>
      <c r="C11" s="147">
        <v>90.9</v>
      </c>
      <c r="D11" s="232">
        <v>98.7</v>
      </c>
      <c r="E11" s="173">
        <v>126</v>
      </c>
      <c r="F11" s="147">
        <v>57.3</v>
      </c>
      <c r="G11" s="232">
        <v>81.5</v>
      </c>
      <c r="H11" s="173">
        <v>208</v>
      </c>
      <c r="I11" s="147">
        <v>94.5</v>
      </c>
      <c r="J11" s="232">
        <v>99.5</v>
      </c>
      <c r="K11" s="175" t="s">
        <v>359</v>
      </c>
      <c r="L11" s="145" t="s">
        <v>359</v>
      </c>
      <c r="M11" s="145" t="s">
        <v>359</v>
      </c>
      <c r="N11" s="273" t="s">
        <v>359</v>
      </c>
    </row>
    <row r="12" spans="1:16" s="145" customFormat="1" ht="18.600000000000001" customHeight="1" x14ac:dyDescent="0.3">
      <c r="A12" s="134">
        <v>43100</v>
      </c>
      <c r="B12" s="147">
        <v>205</v>
      </c>
      <c r="C12" s="147">
        <v>91.1</v>
      </c>
      <c r="D12" s="232">
        <v>98.8</v>
      </c>
      <c r="E12" s="173">
        <v>134</v>
      </c>
      <c r="F12" s="147">
        <v>59.6</v>
      </c>
      <c r="G12" s="232">
        <v>81.5</v>
      </c>
      <c r="H12" s="173">
        <v>212</v>
      </c>
      <c r="I12" s="147">
        <v>94.2</v>
      </c>
      <c r="J12" s="232">
        <v>99.5</v>
      </c>
      <c r="K12" s="173">
        <v>45</v>
      </c>
      <c r="L12" s="147">
        <v>20</v>
      </c>
      <c r="M12" s="147">
        <v>61.3</v>
      </c>
      <c r="N12" s="273">
        <v>109</v>
      </c>
    </row>
    <row r="13" spans="1:16" s="145" customFormat="1" ht="18.600000000000001" customHeight="1" x14ac:dyDescent="0.3">
      <c r="A13" s="134">
        <v>43465</v>
      </c>
      <c r="B13" s="147">
        <v>201</v>
      </c>
      <c r="C13" s="147">
        <v>90.5</v>
      </c>
      <c r="D13" s="232">
        <v>97.8</v>
      </c>
      <c r="E13" s="173">
        <v>142</v>
      </c>
      <c r="F13" s="147">
        <v>64</v>
      </c>
      <c r="G13" s="232">
        <v>88.5</v>
      </c>
      <c r="H13" s="173">
        <v>208</v>
      </c>
      <c r="I13" s="147">
        <v>93.7</v>
      </c>
      <c r="J13" s="232">
        <v>99.5</v>
      </c>
      <c r="K13" s="173">
        <v>54</v>
      </c>
      <c r="L13" s="147">
        <v>24.3</v>
      </c>
      <c r="M13" s="147">
        <v>67.2</v>
      </c>
      <c r="N13" s="273">
        <v>112</v>
      </c>
    </row>
    <row r="14" spans="1:16" s="145" customFormat="1" ht="18.600000000000001" customHeight="1" x14ac:dyDescent="0.3">
      <c r="A14" s="134">
        <v>43830</v>
      </c>
      <c r="B14" s="147">
        <v>202</v>
      </c>
      <c r="C14" s="147">
        <v>92.2</v>
      </c>
      <c r="D14" s="232">
        <v>98.3</v>
      </c>
      <c r="E14" s="173">
        <v>147</v>
      </c>
      <c r="F14" s="147">
        <v>67.099999999999994</v>
      </c>
      <c r="G14" s="232">
        <v>91.9</v>
      </c>
      <c r="H14" s="173">
        <v>206</v>
      </c>
      <c r="I14" s="147">
        <v>94.1</v>
      </c>
      <c r="J14" s="232">
        <v>99.5</v>
      </c>
      <c r="K14" s="173">
        <v>76</v>
      </c>
      <c r="L14" s="147">
        <v>34.700000000000003</v>
      </c>
      <c r="M14" s="147">
        <v>82.9</v>
      </c>
      <c r="N14" s="273">
        <v>125</v>
      </c>
    </row>
    <row r="15" spans="1:16" s="145" customFormat="1" ht="18.600000000000001" customHeight="1" x14ac:dyDescent="0.3">
      <c r="A15" s="134">
        <v>44196</v>
      </c>
      <c r="B15" s="147">
        <v>202</v>
      </c>
      <c r="C15" s="147">
        <v>92.7</v>
      </c>
      <c r="D15" s="232">
        <v>98.5</v>
      </c>
      <c r="E15" s="175">
        <v>150</v>
      </c>
      <c r="F15" s="145">
        <v>68.8</v>
      </c>
      <c r="G15" s="236">
        <v>93</v>
      </c>
      <c r="H15" s="175">
        <v>203</v>
      </c>
      <c r="I15" s="145">
        <v>93.1</v>
      </c>
      <c r="J15" s="236">
        <v>99.5</v>
      </c>
      <c r="K15" s="175">
        <v>93</v>
      </c>
      <c r="L15" s="145">
        <v>42.7</v>
      </c>
      <c r="M15" s="145">
        <v>86.1</v>
      </c>
      <c r="N15" s="273">
        <v>128</v>
      </c>
    </row>
    <row r="16" spans="1:16" s="145" customFormat="1" ht="18.600000000000001" customHeight="1" x14ac:dyDescent="0.3">
      <c r="A16" s="148"/>
      <c r="B16" s="147"/>
      <c r="C16" s="147"/>
      <c r="D16" s="147"/>
      <c r="N16" s="151"/>
    </row>
    <row r="17" spans="14:14" s="145" customFormat="1" ht="18.600000000000001" customHeight="1" x14ac:dyDescent="0.3">
      <c r="N17" s="151"/>
    </row>
    <row r="18" spans="14:14" s="145" customFormat="1" ht="18.600000000000001" customHeight="1" x14ac:dyDescent="0.3">
      <c r="N18" s="151"/>
    </row>
    <row r="19" spans="14:14" s="145" customFormat="1" ht="18.600000000000001" customHeight="1" x14ac:dyDescent="0.3">
      <c r="N19" s="151"/>
    </row>
    <row r="20" spans="14:14" s="145" customFormat="1" ht="18.600000000000001" customHeight="1" x14ac:dyDescent="0.3">
      <c r="N20" s="151"/>
    </row>
    <row r="21" spans="14:14" s="145" customFormat="1" ht="18.600000000000001" customHeight="1" x14ac:dyDescent="0.3">
      <c r="N21" s="151"/>
    </row>
    <row r="22" spans="14:14" s="145" customFormat="1" ht="18.600000000000001" customHeight="1" x14ac:dyDescent="0.3">
      <c r="N22" s="151"/>
    </row>
    <row r="23" spans="14:14" s="145" customFormat="1" ht="18.600000000000001" customHeight="1" x14ac:dyDescent="0.3">
      <c r="N23" s="151"/>
    </row>
    <row r="24" spans="14:14" s="145" customFormat="1" ht="18.600000000000001" customHeight="1" x14ac:dyDescent="0.3">
      <c r="N24" s="151"/>
    </row>
    <row r="25" spans="14:14" s="145" customFormat="1" ht="18.600000000000001" customHeight="1" x14ac:dyDescent="0.3">
      <c r="N25" s="151"/>
    </row>
    <row r="26" spans="14:14" s="145" customFormat="1" ht="18.600000000000001" customHeight="1" x14ac:dyDescent="0.3">
      <c r="N26" s="151"/>
    </row>
    <row r="27" spans="14:14" s="145" customFormat="1" ht="18.600000000000001" customHeight="1" x14ac:dyDescent="0.3">
      <c r="N27" s="151"/>
    </row>
    <row r="28" spans="14:14" s="145" customFormat="1" ht="18.600000000000001" customHeight="1" x14ac:dyDescent="0.3">
      <c r="N28" s="151"/>
    </row>
    <row r="29" spans="14:14" s="145" customFormat="1" ht="18.600000000000001" customHeight="1" x14ac:dyDescent="0.3">
      <c r="N29" s="151"/>
    </row>
    <row r="30" spans="14:14" s="145" customFormat="1" ht="18.600000000000001" customHeight="1" x14ac:dyDescent="0.3">
      <c r="N30" s="151"/>
    </row>
    <row r="31" spans="14:14" s="145" customFormat="1" ht="18.600000000000001" customHeight="1" x14ac:dyDescent="0.3">
      <c r="N31" s="151"/>
    </row>
    <row r="32" spans="14:14" s="145" customFormat="1" ht="18.600000000000001" customHeight="1" x14ac:dyDescent="0.3">
      <c r="N32" s="151"/>
    </row>
    <row r="33" spans="14:14" s="145" customFormat="1" ht="18.600000000000001" customHeight="1" x14ac:dyDescent="0.3">
      <c r="N33" s="151"/>
    </row>
    <row r="34" spans="14:14" s="145" customFormat="1" ht="18.600000000000001" customHeight="1" x14ac:dyDescent="0.3">
      <c r="N34" s="151"/>
    </row>
    <row r="35" spans="14:14" s="145" customFormat="1" ht="18.600000000000001" customHeight="1" x14ac:dyDescent="0.3">
      <c r="N35" s="151"/>
    </row>
    <row r="36" spans="14:14" s="145" customFormat="1" ht="18.600000000000001" customHeight="1" x14ac:dyDescent="0.3">
      <c r="N36" s="151"/>
    </row>
    <row r="37" spans="14:14" s="145" customFormat="1" ht="18.600000000000001" customHeight="1" x14ac:dyDescent="0.3">
      <c r="N37" s="151"/>
    </row>
    <row r="38" spans="14:14" s="145" customFormat="1" ht="18.600000000000001" customHeight="1" x14ac:dyDescent="0.3">
      <c r="N38" s="151"/>
    </row>
    <row r="39" spans="14:14" s="145" customFormat="1" ht="18.600000000000001" customHeight="1" x14ac:dyDescent="0.3">
      <c r="N39" s="151"/>
    </row>
    <row r="40" spans="14:14" s="145" customFormat="1" ht="18.600000000000001" customHeight="1" x14ac:dyDescent="0.3">
      <c r="N40" s="151"/>
    </row>
    <row r="41" spans="14:14" s="145" customFormat="1" ht="18.600000000000001" customHeight="1" x14ac:dyDescent="0.3">
      <c r="N41" s="151"/>
    </row>
    <row r="42" spans="14:14" s="145" customFormat="1" ht="18.600000000000001" customHeight="1" x14ac:dyDescent="0.3">
      <c r="N42" s="151"/>
    </row>
    <row r="43" spans="14:14" s="145" customFormat="1" ht="18.600000000000001" customHeight="1" x14ac:dyDescent="0.3">
      <c r="N43" s="151"/>
    </row>
    <row r="44" spans="14:14" s="145" customFormat="1" ht="18.600000000000001" customHeight="1" x14ac:dyDescent="0.3">
      <c r="N44" s="151"/>
    </row>
    <row r="45" spans="14:14" s="145" customFormat="1" ht="18.600000000000001" customHeight="1" x14ac:dyDescent="0.3">
      <c r="N45" s="151"/>
    </row>
    <row r="46" spans="14:14" s="145" customFormat="1" ht="18.600000000000001" customHeight="1" x14ac:dyDescent="0.3">
      <c r="N46" s="151"/>
    </row>
    <row r="47" spans="14:14" s="145" customFormat="1" ht="18.600000000000001" customHeight="1" x14ac:dyDescent="0.3">
      <c r="N47" s="151"/>
    </row>
    <row r="48" spans="14:14" s="145" customFormat="1" ht="18.600000000000001" customHeight="1" x14ac:dyDescent="0.3">
      <c r="N48" s="151"/>
    </row>
    <row r="49" spans="14:14" s="145" customFormat="1" ht="18.600000000000001" customHeight="1" x14ac:dyDescent="0.3">
      <c r="N49" s="151"/>
    </row>
    <row r="50" spans="14:14" s="145" customFormat="1" ht="18.600000000000001" customHeight="1" x14ac:dyDescent="0.3">
      <c r="N50" s="151"/>
    </row>
    <row r="51" spans="14:14" s="145" customFormat="1" ht="18.600000000000001" customHeight="1" x14ac:dyDescent="0.3">
      <c r="N51" s="151"/>
    </row>
    <row r="52" spans="14:14" s="145" customFormat="1" ht="18.600000000000001" customHeight="1" x14ac:dyDescent="0.3">
      <c r="N52" s="151"/>
    </row>
    <row r="53" spans="14:14" s="145" customFormat="1" ht="18.600000000000001" customHeight="1" x14ac:dyDescent="0.3">
      <c r="N53" s="151"/>
    </row>
    <row r="54" spans="14:14" s="145" customFormat="1" ht="18.600000000000001" customHeight="1" x14ac:dyDescent="0.3">
      <c r="N54" s="151"/>
    </row>
    <row r="55" spans="14:14" s="145" customFormat="1" ht="18.600000000000001" customHeight="1" x14ac:dyDescent="0.3">
      <c r="N55" s="151"/>
    </row>
    <row r="56" spans="14:14" s="145" customFormat="1" ht="18.600000000000001" customHeight="1" x14ac:dyDescent="0.3">
      <c r="N56" s="151"/>
    </row>
    <row r="57" spans="14:14" s="145" customFormat="1" ht="18.600000000000001" customHeight="1" x14ac:dyDescent="0.3">
      <c r="N57" s="151"/>
    </row>
    <row r="58" spans="14:14" s="145" customFormat="1" ht="18.600000000000001" customHeight="1" x14ac:dyDescent="0.3">
      <c r="N58" s="151"/>
    </row>
    <row r="59" spans="14:14" s="145" customFormat="1" ht="18.600000000000001" customHeight="1" x14ac:dyDescent="0.3">
      <c r="N59" s="151"/>
    </row>
    <row r="60" spans="14:14" s="145" customFormat="1" ht="18.600000000000001" customHeight="1" x14ac:dyDescent="0.3">
      <c r="N60" s="151"/>
    </row>
    <row r="61" spans="14:14" s="145" customFormat="1" ht="18.600000000000001" customHeight="1" x14ac:dyDescent="0.3">
      <c r="N61" s="151"/>
    </row>
    <row r="62" spans="14:14" s="145" customFormat="1" ht="18.600000000000001" customHeight="1" x14ac:dyDescent="0.3">
      <c r="N62" s="151"/>
    </row>
    <row r="63" spans="14:14" s="145" customFormat="1" ht="18.600000000000001" customHeight="1" x14ac:dyDescent="0.3">
      <c r="N63" s="151"/>
    </row>
    <row r="64" spans="14:14" s="145" customFormat="1" ht="18.600000000000001" customHeight="1" x14ac:dyDescent="0.3">
      <c r="N64" s="151"/>
    </row>
    <row r="65" spans="14:14" s="145" customFormat="1" ht="18.600000000000001" customHeight="1" x14ac:dyDescent="0.3">
      <c r="N65" s="151"/>
    </row>
    <row r="66" spans="14:14" s="145" customFormat="1" ht="18.600000000000001" customHeight="1" x14ac:dyDescent="0.3">
      <c r="N66" s="151"/>
    </row>
    <row r="67" spans="14:14" s="145" customFormat="1" ht="18.600000000000001" customHeight="1" x14ac:dyDescent="0.3">
      <c r="N67" s="151"/>
    </row>
    <row r="68" spans="14:14" s="145" customFormat="1" ht="18.600000000000001" customHeight="1" x14ac:dyDescent="0.3">
      <c r="N68" s="151"/>
    </row>
    <row r="69" spans="14:14" s="145" customFormat="1" ht="18.600000000000001" customHeight="1" x14ac:dyDescent="0.3">
      <c r="N69" s="151"/>
    </row>
    <row r="70" spans="14:14" s="145" customFormat="1" ht="18.600000000000001" customHeight="1" x14ac:dyDescent="0.3">
      <c r="N70" s="151"/>
    </row>
    <row r="71" spans="14:14" s="145" customFormat="1" ht="18.600000000000001" customHeight="1" x14ac:dyDescent="0.3">
      <c r="N71" s="151"/>
    </row>
    <row r="72" spans="14:14" s="145" customFormat="1" ht="18.600000000000001" customHeight="1" x14ac:dyDescent="0.3">
      <c r="N72" s="151"/>
    </row>
    <row r="73" spans="14:14" s="145" customFormat="1" ht="18.600000000000001" customHeight="1" x14ac:dyDescent="0.3">
      <c r="N73" s="151"/>
    </row>
    <row r="74" spans="14:14" s="145" customFormat="1" ht="18.600000000000001" customHeight="1" x14ac:dyDescent="0.3">
      <c r="N74" s="151"/>
    </row>
    <row r="75" spans="14:14" s="145" customFormat="1" ht="18.600000000000001" customHeight="1" x14ac:dyDescent="0.3">
      <c r="N75" s="151"/>
    </row>
    <row r="76" spans="14:14" s="145" customFormat="1" ht="18.600000000000001" customHeight="1" x14ac:dyDescent="0.3">
      <c r="N76" s="151"/>
    </row>
    <row r="77" spans="14:14" s="145" customFormat="1" ht="18.600000000000001" customHeight="1" x14ac:dyDescent="0.3">
      <c r="N77" s="151"/>
    </row>
    <row r="78" spans="14:14" s="145" customFormat="1" ht="18.600000000000001" customHeight="1" x14ac:dyDescent="0.3">
      <c r="N78" s="151"/>
    </row>
    <row r="79" spans="14:14" s="145" customFormat="1" ht="18.600000000000001" customHeight="1" x14ac:dyDescent="0.3">
      <c r="N79" s="151"/>
    </row>
    <row r="80" spans="14:14" s="145" customFormat="1" ht="18.600000000000001" customHeight="1" x14ac:dyDescent="0.3">
      <c r="N80" s="151"/>
    </row>
    <row r="81" spans="14:14" s="145" customFormat="1" ht="18.600000000000001" customHeight="1" x14ac:dyDescent="0.3">
      <c r="N81" s="151"/>
    </row>
    <row r="82" spans="14:14" s="145" customFormat="1" ht="18.600000000000001" customHeight="1" x14ac:dyDescent="0.3">
      <c r="N82" s="151"/>
    </row>
    <row r="83" spans="14:14" s="145" customFormat="1" ht="18.600000000000001" customHeight="1" x14ac:dyDescent="0.3">
      <c r="N83" s="151"/>
    </row>
    <row r="84" spans="14:14" s="145" customFormat="1" ht="18.600000000000001" customHeight="1" x14ac:dyDescent="0.3">
      <c r="N84" s="151"/>
    </row>
    <row r="85" spans="14:14" s="145" customFormat="1" ht="18.600000000000001" customHeight="1" x14ac:dyDescent="0.3">
      <c r="N85" s="151"/>
    </row>
    <row r="86" spans="14:14" s="145" customFormat="1" ht="18.600000000000001" customHeight="1" x14ac:dyDescent="0.3">
      <c r="N86" s="151"/>
    </row>
    <row r="87" spans="14:14" s="145" customFormat="1" ht="18.600000000000001" customHeight="1" x14ac:dyDescent="0.3">
      <c r="N87" s="151"/>
    </row>
    <row r="88" spans="14:14" s="145" customFormat="1" ht="18.600000000000001" customHeight="1" x14ac:dyDescent="0.3">
      <c r="N88" s="151"/>
    </row>
    <row r="89" spans="14:14" s="145" customFormat="1" ht="18.600000000000001" customHeight="1" x14ac:dyDescent="0.3">
      <c r="N89" s="151"/>
    </row>
    <row r="90" spans="14:14" s="145" customFormat="1" ht="18.600000000000001" customHeight="1" x14ac:dyDescent="0.3">
      <c r="N90" s="151"/>
    </row>
    <row r="91" spans="14:14" s="145" customFormat="1" ht="18.600000000000001" customHeight="1" x14ac:dyDescent="0.3">
      <c r="N91" s="151"/>
    </row>
    <row r="92" spans="14:14" s="145" customFormat="1" ht="18.600000000000001" customHeight="1" x14ac:dyDescent="0.3">
      <c r="N92" s="151"/>
    </row>
    <row r="93" spans="14:14" s="145" customFormat="1" ht="18.600000000000001" customHeight="1" x14ac:dyDescent="0.3">
      <c r="N93" s="151"/>
    </row>
    <row r="94" spans="14:14" s="145" customFormat="1" ht="18.600000000000001" customHeight="1" x14ac:dyDescent="0.3">
      <c r="N94" s="151"/>
    </row>
    <row r="95" spans="14:14" s="145" customFormat="1" ht="18.600000000000001" customHeight="1" x14ac:dyDescent="0.3">
      <c r="N95" s="151"/>
    </row>
    <row r="96" spans="14:14" s="145" customFormat="1" ht="18.600000000000001" customHeight="1" x14ac:dyDescent="0.3">
      <c r="N96" s="151"/>
    </row>
    <row r="97" spans="14:14" s="145" customFormat="1" ht="18.600000000000001" customHeight="1" x14ac:dyDescent="0.3">
      <c r="N97" s="151"/>
    </row>
    <row r="98" spans="14:14" s="145" customFormat="1" ht="18.600000000000001" customHeight="1" x14ac:dyDescent="0.3">
      <c r="N98" s="151"/>
    </row>
    <row r="99" spans="14:14" s="145" customFormat="1" ht="18.600000000000001" customHeight="1" x14ac:dyDescent="0.3">
      <c r="N99" s="151"/>
    </row>
    <row r="100" spans="14:14" s="145" customFormat="1" ht="18.600000000000001" customHeight="1" x14ac:dyDescent="0.3">
      <c r="N100" s="151"/>
    </row>
    <row r="101" spans="14:14" s="145" customFormat="1" ht="18.600000000000001" customHeight="1" x14ac:dyDescent="0.3">
      <c r="N101" s="151"/>
    </row>
    <row r="102" spans="14:14" s="145" customFormat="1" ht="18.600000000000001" customHeight="1" x14ac:dyDescent="0.3">
      <c r="N102" s="151"/>
    </row>
    <row r="103" spans="14:14" s="145" customFormat="1" ht="18.600000000000001" customHeight="1" x14ac:dyDescent="0.3">
      <c r="N103" s="151"/>
    </row>
    <row r="104" spans="14:14" s="145" customFormat="1" ht="18.600000000000001" customHeight="1" x14ac:dyDescent="0.3">
      <c r="N104" s="151"/>
    </row>
    <row r="105" spans="14:14" s="145" customFormat="1" ht="18.600000000000001" customHeight="1" x14ac:dyDescent="0.3">
      <c r="N105" s="151"/>
    </row>
    <row r="106" spans="14:14" s="145" customFormat="1" ht="18.600000000000001" customHeight="1" x14ac:dyDescent="0.3">
      <c r="N106" s="151"/>
    </row>
    <row r="107" spans="14:14" s="145" customFormat="1" ht="18.600000000000001" customHeight="1" x14ac:dyDescent="0.3">
      <c r="N107" s="151"/>
    </row>
    <row r="108" spans="14:14" s="145" customFormat="1" ht="18.600000000000001" customHeight="1" x14ac:dyDescent="0.3">
      <c r="N108" s="151"/>
    </row>
    <row r="109" spans="14:14" s="145" customFormat="1" ht="18.600000000000001" customHeight="1" x14ac:dyDescent="0.3">
      <c r="N109" s="151"/>
    </row>
    <row r="110" spans="14:14" s="145" customFormat="1" ht="18.600000000000001" customHeight="1" x14ac:dyDescent="0.3">
      <c r="N110" s="151"/>
    </row>
    <row r="111" spans="14:14" s="145" customFormat="1" ht="18.600000000000001" customHeight="1" x14ac:dyDescent="0.3">
      <c r="N111" s="151"/>
    </row>
    <row r="112" spans="14:14" s="145" customFormat="1" ht="18.600000000000001" customHeight="1" x14ac:dyDescent="0.3">
      <c r="N112" s="151"/>
    </row>
    <row r="113" spans="14:14" s="145" customFormat="1" ht="18.600000000000001" customHeight="1" x14ac:dyDescent="0.3">
      <c r="N113" s="151"/>
    </row>
    <row r="114" spans="14:14" s="145" customFormat="1" ht="18.600000000000001" customHeight="1" x14ac:dyDescent="0.3">
      <c r="N114" s="151"/>
    </row>
    <row r="115" spans="14:14" s="145" customFormat="1" ht="18.600000000000001" customHeight="1" x14ac:dyDescent="0.3">
      <c r="N115" s="151"/>
    </row>
    <row r="116" spans="14:14" s="145" customFormat="1" ht="18.600000000000001" customHeight="1" x14ac:dyDescent="0.3">
      <c r="N116" s="151"/>
    </row>
    <row r="117" spans="14:14" s="145" customFormat="1" ht="18.600000000000001" customHeight="1" x14ac:dyDescent="0.3">
      <c r="N117" s="151"/>
    </row>
    <row r="118" spans="14:14" s="145" customFormat="1" ht="18.600000000000001" customHeight="1" x14ac:dyDescent="0.3">
      <c r="N118" s="151"/>
    </row>
    <row r="119" spans="14:14" s="145" customFormat="1" ht="18.600000000000001" customHeight="1" x14ac:dyDescent="0.3">
      <c r="N119" s="151"/>
    </row>
    <row r="120" spans="14:14" s="145" customFormat="1" ht="18.600000000000001" customHeight="1" x14ac:dyDescent="0.3">
      <c r="N120" s="151"/>
    </row>
    <row r="121" spans="14:14" s="145" customFormat="1" ht="18" customHeight="1" x14ac:dyDescent="0.3">
      <c r="N121" s="151"/>
    </row>
    <row r="122" spans="14:14" s="145" customFormat="1" ht="18" customHeight="1" x14ac:dyDescent="0.3">
      <c r="N122" s="151"/>
    </row>
    <row r="123" spans="14:14" s="145" customFormat="1" ht="18" customHeight="1" x14ac:dyDescent="0.3">
      <c r="N123" s="151"/>
    </row>
    <row r="124" spans="14:14" s="145" customFormat="1" ht="18" customHeight="1" x14ac:dyDescent="0.3">
      <c r="N124" s="151"/>
    </row>
    <row r="125" spans="14:14" s="145" customFormat="1" ht="18" customHeight="1" x14ac:dyDescent="0.3">
      <c r="N125" s="151"/>
    </row>
    <row r="126" spans="14:14" s="145" customFormat="1" ht="18" customHeight="1" x14ac:dyDescent="0.3">
      <c r="N126" s="151"/>
    </row>
  </sheetData>
  <autoFilter ref="A5:A15" xr:uid="{00000000-0009-0000-0000-000014000000}"/>
  <mergeCells count="5">
    <mergeCell ref="B4:D4"/>
    <mergeCell ref="E4:G4"/>
    <mergeCell ref="H4:J4"/>
    <mergeCell ref="K4:M4"/>
    <mergeCell ref="N4:N5"/>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DD2-32A9-4371-A562-13DA45385976}">
  <sheetPr>
    <tabColor rgb="FFFEF4E5"/>
  </sheetPr>
  <dimension ref="A1:N121"/>
  <sheetViews>
    <sheetView workbookViewId="0">
      <pane xSplit="2" ySplit="4" topLeftCell="C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7.6640625" style="138" customWidth="1"/>
    <col min="3" max="3" width="25.6640625" style="138" customWidth="1"/>
    <col min="4" max="4" width="17.6640625" style="138" customWidth="1"/>
    <col min="5" max="5" width="24.5546875" style="138" bestFit="1" customWidth="1"/>
    <col min="6" max="8" width="16.21875" style="138" customWidth="1"/>
    <col min="9" max="9" width="19.33203125" style="138" bestFit="1" customWidth="1"/>
    <col min="10" max="10" width="15.5546875" style="138" customWidth="1"/>
    <col min="11" max="11" width="26.6640625" style="138" bestFit="1" customWidth="1"/>
    <col min="12" max="12" width="13.88671875" style="138" customWidth="1"/>
    <col min="13" max="13" width="24.33203125" style="138" customWidth="1"/>
    <col min="14" max="14" width="13.109375" style="138" customWidth="1"/>
    <col min="15" max="16384" width="8.5546875" style="138"/>
  </cols>
  <sheetData>
    <row r="1" spans="1:14" s="68" customFormat="1" ht="18" customHeight="1" x14ac:dyDescent="0.3">
      <c r="A1" s="382" t="s">
        <v>476</v>
      </c>
      <c r="B1" s="382" t="s">
        <v>360</v>
      </c>
      <c r="C1" s="382"/>
      <c r="D1" s="382"/>
    </row>
    <row r="2" spans="1:14" ht="18" customHeight="1" x14ac:dyDescent="0.3">
      <c r="A2" s="136"/>
      <c r="B2" s="131" t="s">
        <v>361</v>
      </c>
    </row>
    <row r="3" spans="1:14" s="145" customFormat="1" ht="18" customHeight="1" x14ac:dyDescent="0.3"/>
    <row r="4" spans="1:14" s="145" customFormat="1" ht="45" customHeight="1" thickBot="1" x14ac:dyDescent="0.35">
      <c r="A4" s="641"/>
      <c r="B4" s="641"/>
      <c r="C4" s="143" t="s">
        <v>362</v>
      </c>
      <c r="D4" s="164" t="s">
        <v>363</v>
      </c>
      <c r="E4" s="228" t="s">
        <v>364</v>
      </c>
      <c r="F4" s="164" t="s">
        <v>323</v>
      </c>
      <c r="G4" s="143" t="s">
        <v>325</v>
      </c>
      <c r="H4" s="228" t="s">
        <v>324</v>
      </c>
      <c r="I4" s="143" t="s">
        <v>326</v>
      </c>
      <c r="J4" s="164" t="s">
        <v>327</v>
      </c>
      <c r="K4" s="229" t="s">
        <v>365</v>
      </c>
      <c r="L4" s="143" t="s">
        <v>238</v>
      </c>
      <c r="M4" s="143" t="s">
        <v>329</v>
      </c>
      <c r="N4" s="228" t="s">
        <v>330</v>
      </c>
    </row>
    <row r="5" spans="1:14" s="145" customFormat="1" ht="30" customHeight="1" x14ac:dyDescent="0.3">
      <c r="A5" s="107">
        <v>43830</v>
      </c>
      <c r="B5" s="196" t="s">
        <v>366</v>
      </c>
      <c r="C5" s="145">
        <v>3.1</v>
      </c>
      <c r="D5" s="175">
        <v>5.4</v>
      </c>
      <c r="E5" s="236">
        <v>85.3</v>
      </c>
      <c r="F5" s="145">
        <v>50.9</v>
      </c>
      <c r="G5" s="145">
        <v>4.8</v>
      </c>
      <c r="H5" s="145">
        <v>56.3</v>
      </c>
      <c r="I5" s="279">
        <v>2.8</v>
      </c>
      <c r="J5" s="145">
        <v>94.6</v>
      </c>
      <c r="K5" s="145">
        <v>24.9</v>
      </c>
      <c r="L5" s="175">
        <v>50.7</v>
      </c>
      <c r="M5" s="145">
        <v>35.200000000000003</v>
      </c>
      <c r="N5" s="236">
        <v>13.8</v>
      </c>
    </row>
    <row r="6" spans="1:14" s="145" customFormat="1" ht="30" customHeight="1" x14ac:dyDescent="0.3">
      <c r="A6" s="107">
        <v>43830</v>
      </c>
      <c r="B6" s="196" t="s">
        <v>367</v>
      </c>
      <c r="C6" s="147">
        <v>3.1</v>
      </c>
      <c r="D6" s="173">
        <v>7.7</v>
      </c>
      <c r="E6" s="232">
        <v>85.9</v>
      </c>
      <c r="F6" s="147">
        <v>49.5</v>
      </c>
      <c r="G6" s="147">
        <v>6.1</v>
      </c>
      <c r="H6" s="147">
        <v>56.4</v>
      </c>
      <c r="I6" s="244">
        <v>2.2000000000000002</v>
      </c>
      <c r="J6" s="147">
        <v>95.6</v>
      </c>
      <c r="K6" s="147">
        <v>27.7</v>
      </c>
      <c r="L6" s="173">
        <v>51.8</v>
      </c>
      <c r="M6" s="147">
        <v>33.799999999999997</v>
      </c>
      <c r="N6" s="232">
        <v>13.7</v>
      </c>
    </row>
    <row r="7" spans="1:14" s="145" customFormat="1" ht="30" customHeight="1" x14ac:dyDescent="0.3">
      <c r="A7" s="107">
        <v>43830</v>
      </c>
      <c r="B7" s="196" t="s">
        <v>368</v>
      </c>
      <c r="C7" s="147">
        <v>3.2</v>
      </c>
      <c r="D7" s="173">
        <v>4.7</v>
      </c>
      <c r="E7" s="232">
        <v>88.9</v>
      </c>
      <c r="F7" s="147">
        <v>53.8</v>
      </c>
      <c r="G7" s="147">
        <v>4.5</v>
      </c>
      <c r="H7" s="147">
        <v>56.1</v>
      </c>
      <c r="I7" s="244">
        <v>1.8</v>
      </c>
      <c r="J7" s="147">
        <v>96.1</v>
      </c>
      <c r="K7" s="147">
        <v>25.3</v>
      </c>
      <c r="L7" s="173">
        <v>46.9</v>
      </c>
      <c r="M7" s="147">
        <v>36.4</v>
      </c>
      <c r="N7" s="232">
        <v>16.2</v>
      </c>
    </row>
    <row r="8" spans="1:14" s="145" customFormat="1" ht="30" customHeight="1" x14ac:dyDescent="0.3">
      <c r="A8" s="107">
        <v>43830</v>
      </c>
      <c r="B8" s="196" t="s">
        <v>369</v>
      </c>
      <c r="C8" s="147">
        <v>3.5</v>
      </c>
      <c r="D8" s="173">
        <v>8.9</v>
      </c>
      <c r="E8" s="232">
        <v>86.6</v>
      </c>
      <c r="F8" s="147">
        <v>52.7</v>
      </c>
      <c r="G8" s="147">
        <v>3.6</v>
      </c>
      <c r="H8" s="147">
        <v>57.5</v>
      </c>
      <c r="I8" s="244">
        <v>1.2</v>
      </c>
      <c r="J8" s="147">
        <v>96.2</v>
      </c>
      <c r="K8" s="147">
        <v>30.8</v>
      </c>
      <c r="L8" s="173">
        <v>55.8</v>
      </c>
      <c r="M8" s="147">
        <v>26.8</v>
      </c>
      <c r="N8" s="232">
        <v>17.399999999999999</v>
      </c>
    </row>
    <row r="9" spans="1:14" s="192" customFormat="1" ht="30" customHeight="1" x14ac:dyDescent="0.3">
      <c r="A9" s="149">
        <v>43830</v>
      </c>
      <c r="B9" s="144" t="s">
        <v>370</v>
      </c>
      <c r="C9" s="191">
        <v>3.2</v>
      </c>
      <c r="D9" s="211">
        <v>6.7</v>
      </c>
      <c r="E9" s="239">
        <v>86.7</v>
      </c>
      <c r="F9" s="191">
        <v>51.7</v>
      </c>
      <c r="G9" s="191">
        <v>4.7</v>
      </c>
      <c r="H9" s="191">
        <v>56.6</v>
      </c>
      <c r="I9" s="319">
        <v>2</v>
      </c>
      <c r="J9" s="191">
        <v>95.6</v>
      </c>
      <c r="K9" s="191">
        <v>27.2</v>
      </c>
      <c r="L9" s="211">
        <v>51.3</v>
      </c>
      <c r="M9" s="191">
        <v>33.1</v>
      </c>
      <c r="N9" s="239">
        <v>15.3</v>
      </c>
    </row>
    <row r="10" spans="1:14" s="145" customFormat="1" ht="30" customHeight="1" x14ac:dyDescent="0.3">
      <c r="A10" s="107">
        <v>44196</v>
      </c>
      <c r="B10" s="196" t="s">
        <v>366</v>
      </c>
      <c r="C10" s="145">
        <v>3.1</v>
      </c>
      <c r="D10" s="175">
        <v>6</v>
      </c>
      <c r="E10" s="236">
        <v>86.1</v>
      </c>
      <c r="F10" s="145">
        <v>55.4</v>
      </c>
      <c r="G10" s="145">
        <v>4.8</v>
      </c>
      <c r="H10" s="145">
        <v>56.5</v>
      </c>
      <c r="I10" s="279">
        <v>2.5</v>
      </c>
      <c r="J10" s="145">
        <v>95.5</v>
      </c>
      <c r="K10" s="145">
        <v>28.4</v>
      </c>
      <c r="L10" s="175">
        <v>52.2</v>
      </c>
      <c r="M10" s="145">
        <v>35.4</v>
      </c>
      <c r="N10" s="236">
        <v>12.2</v>
      </c>
    </row>
    <row r="11" spans="1:14" s="145" customFormat="1" ht="30" customHeight="1" x14ac:dyDescent="0.3">
      <c r="A11" s="107">
        <v>44196</v>
      </c>
      <c r="B11" s="196" t="s">
        <v>367</v>
      </c>
      <c r="C11" s="145">
        <v>3.1</v>
      </c>
      <c r="D11" s="175">
        <v>8.6</v>
      </c>
      <c r="E11" s="236">
        <v>86.4</v>
      </c>
      <c r="F11" s="145">
        <v>53.8</v>
      </c>
      <c r="G11" s="145">
        <v>5.2</v>
      </c>
      <c r="H11" s="145">
        <v>56.5</v>
      </c>
      <c r="I11" s="279">
        <v>3</v>
      </c>
      <c r="J11" s="145">
        <v>96.1</v>
      </c>
      <c r="K11" s="145">
        <v>28.9</v>
      </c>
      <c r="L11" s="175">
        <v>52.3</v>
      </c>
      <c r="M11" s="145">
        <v>34.700000000000003</v>
      </c>
      <c r="N11" s="236">
        <v>12.7</v>
      </c>
    </row>
    <row r="12" spans="1:14" s="145" customFormat="1" ht="30" customHeight="1" x14ac:dyDescent="0.3">
      <c r="A12" s="107">
        <v>44196</v>
      </c>
      <c r="B12" s="196" t="s">
        <v>368</v>
      </c>
      <c r="C12" s="145">
        <v>3.3</v>
      </c>
      <c r="D12" s="175">
        <v>4.9000000000000004</v>
      </c>
      <c r="E12" s="236">
        <v>89.2</v>
      </c>
      <c r="F12" s="145">
        <v>56.3</v>
      </c>
      <c r="G12" s="145">
        <v>4.2</v>
      </c>
      <c r="H12" s="145">
        <v>56.5</v>
      </c>
      <c r="I12" s="279">
        <v>1.9</v>
      </c>
      <c r="J12" s="145">
        <v>96.4</v>
      </c>
      <c r="K12" s="145">
        <v>26.1</v>
      </c>
      <c r="L12" s="175">
        <v>46.3</v>
      </c>
      <c r="M12" s="145">
        <v>38.1</v>
      </c>
      <c r="N12" s="236">
        <v>15.1</v>
      </c>
    </row>
    <row r="13" spans="1:14" s="145" customFormat="1" ht="30" customHeight="1" x14ac:dyDescent="0.3">
      <c r="A13" s="107">
        <v>44196</v>
      </c>
      <c r="B13" s="196" t="s">
        <v>369</v>
      </c>
      <c r="C13" s="145">
        <v>3.5</v>
      </c>
      <c r="D13" s="175">
        <v>8.1</v>
      </c>
      <c r="E13" s="236">
        <v>84.2</v>
      </c>
      <c r="F13" s="145">
        <v>58.4</v>
      </c>
      <c r="G13" s="145">
        <v>4.8</v>
      </c>
      <c r="H13" s="145">
        <v>56.8</v>
      </c>
      <c r="I13" s="279">
        <v>2.5</v>
      </c>
      <c r="J13" s="145">
        <v>96.4</v>
      </c>
      <c r="K13" s="145">
        <v>30.8</v>
      </c>
      <c r="L13" s="175">
        <v>54.6</v>
      </c>
      <c r="M13" s="145">
        <v>27</v>
      </c>
      <c r="N13" s="236">
        <v>18.100000000000001</v>
      </c>
    </row>
    <row r="14" spans="1:14" s="192" customFormat="1" ht="30" customHeight="1" x14ac:dyDescent="0.3">
      <c r="A14" s="149">
        <v>44196</v>
      </c>
      <c r="B14" s="144" t="s">
        <v>370</v>
      </c>
      <c r="C14" s="192">
        <v>3.2</v>
      </c>
      <c r="D14" s="213">
        <v>6.9</v>
      </c>
      <c r="E14" s="240">
        <v>86.5</v>
      </c>
      <c r="F14" s="192">
        <v>56</v>
      </c>
      <c r="G14" s="192">
        <v>4.7</v>
      </c>
      <c r="H14" s="192">
        <v>56.6</v>
      </c>
      <c r="I14" s="316">
        <v>2.5</v>
      </c>
      <c r="J14" s="192">
        <v>96.1</v>
      </c>
      <c r="K14" s="192">
        <v>28.6</v>
      </c>
      <c r="L14" s="213">
        <v>51.4</v>
      </c>
      <c r="M14" s="192">
        <v>33.799999999999997</v>
      </c>
      <c r="N14" s="240">
        <v>14.5</v>
      </c>
    </row>
    <row r="15" spans="1:14" s="145" customFormat="1" ht="30" customHeight="1" x14ac:dyDescent="0.3"/>
    <row r="16" spans="1:14" s="145" customFormat="1" ht="30" customHeight="1" x14ac:dyDescent="0.3"/>
    <row r="17" s="145" customFormat="1" ht="30" customHeight="1" x14ac:dyDescent="0.3"/>
    <row r="18" s="145" customFormat="1" ht="30" customHeight="1" x14ac:dyDescent="0.3"/>
    <row r="19" s="145" customFormat="1" ht="30" customHeight="1" x14ac:dyDescent="0.3"/>
    <row r="20" s="145" customFormat="1" ht="30" customHeight="1" x14ac:dyDescent="0.3"/>
    <row r="21" s="145" customFormat="1" ht="30" customHeight="1" x14ac:dyDescent="0.3"/>
    <row r="22" s="145" customFormat="1" ht="30" customHeight="1" x14ac:dyDescent="0.3"/>
    <row r="23" s="145" customFormat="1" ht="30" customHeight="1" x14ac:dyDescent="0.3"/>
    <row r="24" s="145" customFormat="1" ht="30" customHeight="1" x14ac:dyDescent="0.3"/>
    <row r="25" s="145" customFormat="1" ht="30" customHeight="1" x14ac:dyDescent="0.3"/>
    <row r="26" s="145" customFormat="1" ht="30" customHeight="1" x14ac:dyDescent="0.3"/>
    <row r="27" s="145" customFormat="1" ht="30" customHeight="1" x14ac:dyDescent="0.3"/>
    <row r="28" s="145" customFormat="1" ht="30" customHeight="1" x14ac:dyDescent="0.3"/>
    <row r="29" s="145" customFormat="1" ht="30" customHeight="1" x14ac:dyDescent="0.3"/>
    <row r="30" s="145" customFormat="1" ht="30" customHeight="1" x14ac:dyDescent="0.3"/>
    <row r="31" s="145" customFormat="1" ht="30" customHeight="1" x14ac:dyDescent="0.3"/>
    <row r="32" s="145" customFormat="1" ht="30" customHeight="1" x14ac:dyDescent="0.3"/>
    <row r="33" s="145" customFormat="1" ht="30" customHeight="1" x14ac:dyDescent="0.3"/>
    <row r="34" s="145" customFormat="1" ht="30" customHeight="1" x14ac:dyDescent="0.3"/>
    <row r="35" s="145" customFormat="1" ht="30" customHeight="1" x14ac:dyDescent="0.3"/>
    <row r="36" s="145" customFormat="1" ht="30" customHeight="1" x14ac:dyDescent="0.3"/>
    <row r="37" s="145" customFormat="1" ht="30" customHeight="1" x14ac:dyDescent="0.3"/>
    <row r="38" s="145" customFormat="1" ht="30" customHeight="1" x14ac:dyDescent="0.3"/>
    <row r="39" s="145" customFormat="1" ht="30" customHeight="1" x14ac:dyDescent="0.3"/>
    <row r="40" s="145" customFormat="1" ht="30" customHeight="1" x14ac:dyDescent="0.3"/>
    <row r="41" s="145" customFormat="1" ht="30" customHeight="1" x14ac:dyDescent="0.3"/>
    <row r="42" s="145" customFormat="1" ht="30" customHeight="1" x14ac:dyDescent="0.3"/>
    <row r="43" s="145" customFormat="1" ht="30" customHeight="1" x14ac:dyDescent="0.3"/>
    <row r="44" s="145" customFormat="1" ht="30" customHeight="1" x14ac:dyDescent="0.3"/>
    <row r="45" s="145" customFormat="1" ht="30" customHeight="1" x14ac:dyDescent="0.3"/>
    <row r="46" s="145" customFormat="1" ht="30" customHeight="1" x14ac:dyDescent="0.3"/>
    <row r="47" s="145" customFormat="1" ht="30" customHeight="1" x14ac:dyDescent="0.3"/>
    <row r="48"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30" customHeight="1" x14ac:dyDescent="0.3"/>
    <row r="97" s="145" customFormat="1" ht="30" customHeight="1" x14ac:dyDescent="0.3"/>
    <row r="98" s="145" customFormat="1" ht="30" customHeight="1" x14ac:dyDescent="0.3"/>
    <row r="99" s="145" customFormat="1" ht="30" customHeight="1" x14ac:dyDescent="0.3"/>
    <row r="100" s="145" customFormat="1" ht="30" customHeight="1" x14ac:dyDescent="0.3"/>
    <row r="101" s="145" customFormat="1" ht="30" customHeight="1" x14ac:dyDescent="0.3"/>
    <row r="102" s="145" customFormat="1" ht="30" customHeight="1" x14ac:dyDescent="0.3"/>
    <row r="103" s="145" customFormat="1" ht="30" customHeight="1" x14ac:dyDescent="0.3"/>
    <row r="104" s="145" customFormat="1" ht="30" customHeight="1" x14ac:dyDescent="0.3"/>
    <row r="105" s="145" customFormat="1" ht="30" customHeight="1" x14ac:dyDescent="0.3"/>
    <row r="106" s="145" customFormat="1" ht="30" customHeight="1" x14ac:dyDescent="0.3"/>
    <row r="107" s="145" customFormat="1" ht="30" customHeight="1" x14ac:dyDescent="0.3"/>
    <row r="108" s="145" customFormat="1" ht="30" customHeight="1" x14ac:dyDescent="0.3"/>
    <row r="109" s="145" customFormat="1" ht="30" customHeight="1" x14ac:dyDescent="0.3"/>
    <row r="110" s="145" customFormat="1" ht="30" customHeight="1" x14ac:dyDescent="0.3"/>
    <row r="111" s="145" customFormat="1" ht="30" customHeight="1" x14ac:dyDescent="0.3"/>
    <row r="112" s="145" customFormat="1" ht="30"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sheetData>
  <autoFilter ref="A4:B4" xr:uid="{00000000-0009-0000-0000-000015000000}"/>
  <mergeCells count="1">
    <mergeCell ref="A4:B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3949-B8C0-4D0E-9AC3-FA9BF3659E9D}">
  <sheetPr>
    <tabColor rgb="FFFEF4E5"/>
  </sheetPr>
  <dimension ref="A1:S117"/>
  <sheetViews>
    <sheetView zoomScale="107" zoomScaleNormal="100"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8.6640625" style="138" customWidth="1"/>
    <col min="3" max="3" width="11.77734375" style="139" customWidth="1"/>
    <col min="4" max="5" width="16.44140625" style="138" customWidth="1"/>
    <col min="6" max="6" width="22.44140625" style="138" customWidth="1"/>
    <col min="7" max="7" width="25.33203125" style="138" customWidth="1"/>
    <col min="8" max="8" width="21.21875" style="138" customWidth="1"/>
    <col min="9" max="9" width="25.109375" style="138" customWidth="1"/>
    <col min="10" max="12" width="15.6640625" style="138" customWidth="1"/>
    <col min="13" max="13" width="20" style="138" customWidth="1"/>
    <col min="14" max="14" width="16.33203125" style="138" customWidth="1"/>
    <col min="15" max="15" width="27.77734375" style="161" customWidth="1"/>
    <col min="16" max="16" width="15.5546875" style="138" customWidth="1"/>
    <col min="17" max="17" width="23.109375" style="138" customWidth="1"/>
    <col min="18" max="18" width="15.5546875" style="138" customWidth="1"/>
    <col min="19" max="19" width="25.21875" style="138" customWidth="1"/>
    <col min="20" max="16384" width="8.5546875" style="138"/>
  </cols>
  <sheetData>
    <row r="1" spans="1:19" s="68" customFormat="1" ht="18" customHeight="1" x14ac:dyDescent="0.3">
      <c r="A1" s="382" t="s">
        <v>371</v>
      </c>
      <c r="B1" s="69" t="s">
        <v>372</v>
      </c>
      <c r="C1" s="382"/>
      <c r="D1" s="382"/>
      <c r="E1" s="382"/>
      <c r="F1" s="382"/>
      <c r="G1" s="382"/>
      <c r="H1" s="382"/>
      <c r="O1" s="383"/>
    </row>
    <row r="2" spans="1:19" ht="18" customHeight="1" x14ac:dyDescent="0.3">
      <c r="B2" s="137" t="s">
        <v>373</v>
      </c>
      <c r="C2" s="138"/>
    </row>
    <row r="3" spans="1:19" s="145" customFormat="1" ht="18" customHeight="1" x14ac:dyDescent="0.3">
      <c r="A3" s="375"/>
      <c r="C3" s="139"/>
      <c r="K3" s="160"/>
      <c r="L3" s="160"/>
      <c r="O3" s="151"/>
    </row>
    <row r="4" spans="1:19" s="145" customFormat="1" ht="45" customHeight="1" x14ac:dyDescent="0.3">
      <c r="A4" s="162"/>
      <c r="B4" s="162"/>
      <c r="C4" s="162"/>
      <c r="D4" s="642" t="s">
        <v>374</v>
      </c>
      <c r="E4" s="642"/>
      <c r="F4" s="637"/>
      <c r="G4" s="612" t="s">
        <v>375</v>
      </c>
      <c r="H4" s="614"/>
      <c r="I4" s="614"/>
      <c r="J4" s="614"/>
      <c r="K4" s="614"/>
      <c r="L4" s="614"/>
      <c r="M4" s="614"/>
      <c r="N4" s="614"/>
      <c r="O4" s="614"/>
      <c r="P4" s="614"/>
      <c r="Q4" s="614"/>
      <c r="R4" s="614"/>
      <c r="S4" s="615"/>
    </row>
    <row r="5" spans="1:19" s="145" customFormat="1" ht="45" customHeight="1" thickBot="1" x14ac:dyDescent="0.35">
      <c r="A5" s="163"/>
      <c r="B5" s="163"/>
      <c r="C5" s="163"/>
      <c r="D5" s="331" t="s">
        <v>269</v>
      </c>
      <c r="E5" s="331" t="s">
        <v>376</v>
      </c>
      <c r="F5" s="332" t="s">
        <v>346</v>
      </c>
      <c r="G5" s="143" t="s">
        <v>377</v>
      </c>
      <c r="H5" s="164" t="s">
        <v>363</v>
      </c>
      <c r="I5" s="228" t="s">
        <v>364</v>
      </c>
      <c r="J5" s="164" t="s">
        <v>323</v>
      </c>
      <c r="K5" s="143" t="s">
        <v>325</v>
      </c>
      <c r="L5" s="228" t="s">
        <v>324</v>
      </c>
      <c r="M5" s="143" t="s">
        <v>326</v>
      </c>
      <c r="N5" s="164" t="s">
        <v>327</v>
      </c>
      <c r="O5" s="229" t="s">
        <v>365</v>
      </c>
      <c r="P5" s="143" t="s">
        <v>238</v>
      </c>
      <c r="Q5" s="143" t="s">
        <v>329</v>
      </c>
      <c r="R5" s="143" t="s">
        <v>330</v>
      </c>
      <c r="S5" s="230" t="s">
        <v>378</v>
      </c>
    </row>
    <row r="6" spans="1:19" s="145" customFormat="1" ht="30" customHeight="1" x14ac:dyDescent="0.3">
      <c r="A6" s="107">
        <v>43830</v>
      </c>
      <c r="B6" s="182" t="s">
        <v>107</v>
      </c>
      <c r="C6" s="182" t="s">
        <v>96</v>
      </c>
      <c r="D6" s="326">
        <v>48</v>
      </c>
      <c r="E6" s="277">
        <v>98</v>
      </c>
      <c r="F6" s="282">
        <v>100</v>
      </c>
      <c r="G6" s="160">
        <v>3.1</v>
      </c>
      <c r="H6" s="167">
        <v>9</v>
      </c>
      <c r="I6" s="176">
        <v>86.9</v>
      </c>
      <c r="J6" s="167">
        <v>50.3</v>
      </c>
      <c r="K6" s="160">
        <v>4.0999999999999996</v>
      </c>
      <c r="L6" s="176">
        <v>56.7</v>
      </c>
      <c r="M6" s="160">
        <v>2.8</v>
      </c>
      <c r="N6" s="167">
        <v>95</v>
      </c>
      <c r="O6" s="189">
        <v>25.3</v>
      </c>
      <c r="P6" s="160">
        <v>49.4</v>
      </c>
      <c r="Q6" s="160">
        <v>33.4</v>
      </c>
      <c r="R6" s="160">
        <v>17.2</v>
      </c>
      <c r="S6" s="226">
        <v>6.5</v>
      </c>
    </row>
    <row r="7" spans="1:19" s="145" customFormat="1" ht="30" customHeight="1" x14ac:dyDescent="0.3">
      <c r="A7" s="107">
        <v>43830</v>
      </c>
      <c r="B7" s="182" t="s">
        <v>107</v>
      </c>
      <c r="C7" s="182" t="s">
        <v>97</v>
      </c>
      <c r="D7" s="304">
        <v>106</v>
      </c>
      <c r="E7" s="336">
        <v>90.6</v>
      </c>
      <c r="F7" s="337">
        <v>97.4</v>
      </c>
      <c r="G7" s="158">
        <v>3.1</v>
      </c>
      <c r="H7" s="165">
        <v>4.3</v>
      </c>
      <c r="I7" s="174">
        <v>84.2</v>
      </c>
      <c r="J7" s="165">
        <v>49.2</v>
      </c>
      <c r="K7" s="158">
        <v>5.6</v>
      </c>
      <c r="L7" s="174">
        <v>56.5</v>
      </c>
      <c r="M7" s="158">
        <v>3.3</v>
      </c>
      <c r="N7" s="165">
        <v>95.3</v>
      </c>
      <c r="O7" s="222">
        <v>24.3</v>
      </c>
      <c r="P7" s="158">
        <v>51.1</v>
      </c>
      <c r="Q7" s="158">
        <v>34</v>
      </c>
      <c r="R7" s="158">
        <v>14.3</v>
      </c>
      <c r="S7" s="216">
        <v>4.3</v>
      </c>
    </row>
    <row r="8" spans="1:19" s="145" customFormat="1" ht="30" customHeight="1" x14ac:dyDescent="0.3">
      <c r="A8" s="107">
        <v>43830</v>
      </c>
      <c r="B8" s="182" t="s">
        <v>107</v>
      </c>
      <c r="C8" s="182" t="s">
        <v>103</v>
      </c>
      <c r="D8" s="304">
        <v>48</v>
      </c>
      <c r="E8" s="336">
        <v>90.6</v>
      </c>
      <c r="F8" s="337">
        <v>97.5</v>
      </c>
      <c r="G8" s="158">
        <v>3</v>
      </c>
      <c r="H8" s="165">
        <v>4.3</v>
      </c>
      <c r="I8" s="174">
        <v>86.3</v>
      </c>
      <c r="J8" s="165">
        <v>55.2</v>
      </c>
      <c r="K8" s="158">
        <v>3.8</v>
      </c>
      <c r="L8" s="174">
        <v>55.5</v>
      </c>
      <c r="M8" s="158">
        <v>1.9</v>
      </c>
      <c r="N8" s="165">
        <v>92.7</v>
      </c>
      <c r="O8" s="222">
        <v>25.8</v>
      </c>
      <c r="P8" s="158">
        <v>51.1</v>
      </c>
      <c r="Q8" s="158">
        <v>39.799999999999997</v>
      </c>
      <c r="R8" s="158">
        <v>9.1</v>
      </c>
      <c r="S8" s="216">
        <v>5.0999999999999996</v>
      </c>
    </row>
    <row r="9" spans="1:19" s="145" customFormat="1" ht="30" customHeight="1" x14ac:dyDescent="0.3">
      <c r="A9" s="107">
        <v>43830</v>
      </c>
      <c r="B9" s="182" t="s">
        <v>95</v>
      </c>
      <c r="C9" s="69" t="s">
        <v>1</v>
      </c>
      <c r="D9" s="304">
        <v>33</v>
      </c>
      <c r="E9" s="336">
        <v>97.1</v>
      </c>
      <c r="F9" s="337">
        <v>99.1</v>
      </c>
      <c r="G9" s="158">
        <v>3.4</v>
      </c>
      <c r="H9" s="165">
        <v>8.9</v>
      </c>
      <c r="I9" s="174">
        <v>88.6</v>
      </c>
      <c r="J9" s="165">
        <v>45.4</v>
      </c>
      <c r="K9" s="158">
        <v>3.3</v>
      </c>
      <c r="L9" s="174">
        <v>56.8</v>
      </c>
      <c r="M9" s="158">
        <v>1.8</v>
      </c>
      <c r="N9" s="165">
        <v>94.2</v>
      </c>
      <c r="O9" s="222">
        <v>24.2</v>
      </c>
      <c r="P9" s="158">
        <v>59.8</v>
      </c>
      <c r="Q9" s="158">
        <v>27.9</v>
      </c>
      <c r="R9" s="158">
        <v>12.3</v>
      </c>
      <c r="S9" s="216">
        <v>8.6999999999999993</v>
      </c>
    </row>
    <row r="10" spans="1:19" s="145" customFormat="1" ht="30" customHeight="1" x14ac:dyDescent="0.3">
      <c r="A10" s="107">
        <v>43830</v>
      </c>
      <c r="B10" s="182" t="s">
        <v>95</v>
      </c>
      <c r="C10" s="69" t="s">
        <v>2</v>
      </c>
      <c r="D10" s="304">
        <v>34</v>
      </c>
      <c r="E10" s="336">
        <v>94.4</v>
      </c>
      <c r="F10" s="337">
        <v>96</v>
      </c>
      <c r="G10" s="158">
        <v>3.2</v>
      </c>
      <c r="H10" s="165">
        <v>6.4</v>
      </c>
      <c r="I10" s="174">
        <v>85.7</v>
      </c>
      <c r="J10" s="165">
        <v>51.4</v>
      </c>
      <c r="K10" s="158">
        <v>4.7</v>
      </c>
      <c r="L10" s="174">
        <v>56.9</v>
      </c>
      <c r="M10" s="158">
        <v>0</v>
      </c>
      <c r="N10" s="165">
        <v>97.1</v>
      </c>
      <c r="O10" s="222">
        <v>35</v>
      </c>
      <c r="P10" s="158">
        <v>53.8</v>
      </c>
      <c r="Q10" s="158">
        <v>28.1</v>
      </c>
      <c r="R10" s="158">
        <v>17.100000000000001</v>
      </c>
      <c r="S10" s="216">
        <v>6.7</v>
      </c>
    </row>
    <row r="11" spans="1:19" s="145" customFormat="1" ht="30" customHeight="1" x14ac:dyDescent="0.3">
      <c r="A11" s="107">
        <v>43830</v>
      </c>
      <c r="B11" s="182" t="s">
        <v>95</v>
      </c>
      <c r="C11" s="69" t="s">
        <v>3</v>
      </c>
      <c r="D11" s="304">
        <v>70</v>
      </c>
      <c r="E11" s="336">
        <v>98.6</v>
      </c>
      <c r="F11" s="337">
        <v>95.8</v>
      </c>
      <c r="G11" s="158">
        <v>3</v>
      </c>
      <c r="H11" s="165">
        <v>3.6</v>
      </c>
      <c r="I11" s="174">
        <v>82.7</v>
      </c>
      <c r="J11" s="165">
        <v>49.5</v>
      </c>
      <c r="K11" s="158">
        <v>4.8</v>
      </c>
      <c r="L11" s="174">
        <v>55.6</v>
      </c>
      <c r="M11" s="158">
        <v>4.8</v>
      </c>
      <c r="N11" s="165">
        <v>93.8</v>
      </c>
      <c r="O11" s="222">
        <v>23</v>
      </c>
      <c r="P11" s="158">
        <v>47.9</v>
      </c>
      <c r="Q11" s="158">
        <v>37</v>
      </c>
      <c r="R11" s="158">
        <v>15.1</v>
      </c>
      <c r="S11" s="216">
        <v>4.0999999999999996</v>
      </c>
    </row>
    <row r="12" spans="1:19" s="145" customFormat="1" ht="30" customHeight="1" x14ac:dyDescent="0.3">
      <c r="A12" s="107">
        <v>43830</v>
      </c>
      <c r="B12" s="182" t="s">
        <v>95</v>
      </c>
      <c r="C12" s="182" t="s">
        <v>106</v>
      </c>
      <c r="D12" s="304">
        <v>65</v>
      </c>
      <c r="E12" s="336">
        <v>83.3</v>
      </c>
      <c r="F12" s="337">
        <v>87.7</v>
      </c>
      <c r="G12" s="158">
        <v>2.9</v>
      </c>
      <c r="H12" s="165">
        <v>5.0999999999999996</v>
      </c>
      <c r="I12" s="174">
        <v>86.3</v>
      </c>
      <c r="J12" s="165">
        <v>54.9</v>
      </c>
      <c r="K12" s="158">
        <v>5.7</v>
      </c>
      <c r="L12" s="174">
        <v>56.4</v>
      </c>
      <c r="M12" s="158">
        <v>2.8</v>
      </c>
      <c r="N12" s="165">
        <v>94.4</v>
      </c>
      <c r="O12" s="222">
        <v>21.9</v>
      </c>
      <c r="P12" s="158">
        <v>47.5</v>
      </c>
      <c r="Q12" s="158">
        <v>40.700000000000003</v>
      </c>
      <c r="R12" s="158">
        <v>11.3</v>
      </c>
      <c r="S12" s="216">
        <v>3.2</v>
      </c>
    </row>
    <row r="13" spans="1:19" s="192" customFormat="1" ht="30" customHeight="1" x14ac:dyDescent="0.3">
      <c r="A13" s="149">
        <v>43830</v>
      </c>
      <c r="B13" s="184" t="s">
        <v>108</v>
      </c>
      <c r="C13" s="184" t="s">
        <v>104</v>
      </c>
      <c r="D13" s="305">
        <v>202</v>
      </c>
      <c r="E13" s="338">
        <v>92.2</v>
      </c>
      <c r="F13" s="339">
        <v>98.3</v>
      </c>
      <c r="G13" s="154">
        <v>3.1</v>
      </c>
      <c r="H13" s="217">
        <v>5.4</v>
      </c>
      <c r="I13" s="206">
        <v>85.3</v>
      </c>
      <c r="J13" s="217">
        <v>50.9</v>
      </c>
      <c r="K13" s="154">
        <v>4.8</v>
      </c>
      <c r="L13" s="206">
        <v>56.3</v>
      </c>
      <c r="M13" s="154">
        <v>2.8</v>
      </c>
      <c r="N13" s="217">
        <v>94.6</v>
      </c>
      <c r="O13" s="206">
        <v>24.9</v>
      </c>
      <c r="P13" s="154">
        <v>50.7</v>
      </c>
      <c r="Q13" s="154">
        <v>35.200000000000003</v>
      </c>
      <c r="R13" s="154">
        <v>13.8</v>
      </c>
      <c r="S13" s="218">
        <v>5</v>
      </c>
    </row>
    <row r="14" spans="1:19" s="145" customFormat="1" ht="30" customHeight="1" x14ac:dyDescent="0.3">
      <c r="A14" s="107">
        <v>44196</v>
      </c>
      <c r="B14" s="182" t="s">
        <v>107</v>
      </c>
      <c r="C14" s="182" t="s">
        <v>96</v>
      </c>
      <c r="D14" s="326">
        <v>48</v>
      </c>
      <c r="E14" s="281">
        <v>98</v>
      </c>
      <c r="F14" s="282">
        <v>100</v>
      </c>
      <c r="G14" s="160">
        <v>3.2</v>
      </c>
      <c r="H14" s="167">
        <v>8.5</v>
      </c>
      <c r="I14" s="176">
        <v>87.1</v>
      </c>
      <c r="J14" s="167">
        <v>53</v>
      </c>
      <c r="K14" s="160">
        <v>5.9</v>
      </c>
      <c r="L14" s="176">
        <v>57.1</v>
      </c>
      <c r="M14" s="160">
        <v>1.5</v>
      </c>
      <c r="N14" s="167">
        <v>95.3</v>
      </c>
      <c r="O14" s="189">
        <v>27.7</v>
      </c>
      <c r="P14" s="160">
        <v>54.5</v>
      </c>
      <c r="Q14" s="160">
        <v>29.5</v>
      </c>
      <c r="R14" s="160">
        <v>15.9</v>
      </c>
      <c r="S14" s="226">
        <v>6.8</v>
      </c>
    </row>
    <row r="15" spans="1:19" s="145" customFormat="1" ht="30" customHeight="1" x14ac:dyDescent="0.3">
      <c r="A15" s="107">
        <v>44196</v>
      </c>
      <c r="B15" s="182" t="s">
        <v>107</v>
      </c>
      <c r="C15" s="182" t="s">
        <v>97</v>
      </c>
      <c r="D15" s="326">
        <v>110</v>
      </c>
      <c r="E15" s="281">
        <v>91.7</v>
      </c>
      <c r="F15" s="282">
        <v>97.2</v>
      </c>
      <c r="G15" s="160">
        <v>3</v>
      </c>
      <c r="H15" s="167">
        <v>6</v>
      </c>
      <c r="I15" s="176">
        <v>84.3</v>
      </c>
      <c r="J15" s="167">
        <v>56.1</v>
      </c>
      <c r="K15" s="160">
        <v>5.3</v>
      </c>
      <c r="L15" s="176">
        <v>56.7</v>
      </c>
      <c r="M15" s="160">
        <v>3.4</v>
      </c>
      <c r="N15" s="167">
        <v>95.5</v>
      </c>
      <c r="O15" s="189">
        <v>29.2</v>
      </c>
      <c r="P15" s="160">
        <v>50.6</v>
      </c>
      <c r="Q15" s="160">
        <v>38</v>
      </c>
      <c r="R15" s="160">
        <v>11.2</v>
      </c>
      <c r="S15" s="226">
        <v>4.8</v>
      </c>
    </row>
    <row r="16" spans="1:19" s="145" customFormat="1" ht="30" customHeight="1" x14ac:dyDescent="0.3">
      <c r="A16" s="107">
        <v>44196</v>
      </c>
      <c r="B16" s="182" t="s">
        <v>107</v>
      </c>
      <c r="C16" s="182" t="s">
        <v>103</v>
      </c>
      <c r="D16" s="326">
        <v>44</v>
      </c>
      <c r="E16" s="281">
        <v>89.8</v>
      </c>
      <c r="F16" s="282">
        <v>98.4</v>
      </c>
      <c r="G16" s="160">
        <v>3</v>
      </c>
      <c r="H16" s="167">
        <v>3.4</v>
      </c>
      <c r="I16" s="176">
        <v>89.4</v>
      </c>
      <c r="J16" s="167">
        <v>56.2</v>
      </c>
      <c r="K16" s="160">
        <v>2.2999999999999998</v>
      </c>
      <c r="L16" s="176">
        <v>55.3</v>
      </c>
      <c r="M16" s="160">
        <v>1.3</v>
      </c>
      <c r="N16" s="167">
        <v>95.5</v>
      </c>
      <c r="O16" s="189">
        <v>27.2</v>
      </c>
      <c r="P16" s="160">
        <v>53.7</v>
      </c>
      <c r="Q16" s="160">
        <v>35.6</v>
      </c>
      <c r="R16" s="160">
        <v>10.7</v>
      </c>
      <c r="S16" s="226">
        <v>6.5</v>
      </c>
    </row>
    <row r="17" spans="1:19" s="145" customFormat="1" ht="30" customHeight="1" x14ac:dyDescent="0.3">
      <c r="A17" s="107">
        <v>44196</v>
      </c>
      <c r="B17" s="182" t="s">
        <v>95</v>
      </c>
      <c r="C17" s="69" t="s">
        <v>1</v>
      </c>
      <c r="D17" s="326">
        <v>32</v>
      </c>
      <c r="E17" s="281">
        <v>97</v>
      </c>
      <c r="F17" s="282">
        <v>99.2</v>
      </c>
      <c r="G17" s="160">
        <v>3.5</v>
      </c>
      <c r="H17" s="167">
        <v>9.5</v>
      </c>
      <c r="I17" s="176">
        <v>87.4</v>
      </c>
      <c r="J17" s="167">
        <v>50.5</v>
      </c>
      <c r="K17" s="160">
        <v>6.6</v>
      </c>
      <c r="L17" s="176">
        <v>56.7</v>
      </c>
      <c r="M17" s="160">
        <v>2.9</v>
      </c>
      <c r="N17" s="167">
        <v>96.7</v>
      </c>
      <c r="O17" s="189">
        <v>30.1</v>
      </c>
      <c r="P17" s="160">
        <v>66.400000000000006</v>
      </c>
      <c r="Q17" s="160">
        <v>22.4</v>
      </c>
      <c r="R17" s="160">
        <v>11.2</v>
      </c>
      <c r="S17" s="226">
        <v>10.3</v>
      </c>
    </row>
    <row r="18" spans="1:19" s="145" customFormat="1" ht="30" customHeight="1" x14ac:dyDescent="0.3">
      <c r="A18" s="107">
        <v>44196</v>
      </c>
      <c r="B18" s="182" t="s">
        <v>95</v>
      </c>
      <c r="C18" s="69" t="s">
        <v>2</v>
      </c>
      <c r="D18" s="326">
        <v>35</v>
      </c>
      <c r="E18" s="340">
        <v>94.6</v>
      </c>
      <c r="F18" s="282">
        <v>96.9</v>
      </c>
      <c r="G18" s="160">
        <v>3.2</v>
      </c>
      <c r="H18" s="167">
        <v>5.5</v>
      </c>
      <c r="I18" s="176">
        <v>85.7</v>
      </c>
      <c r="J18" s="167">
        <v>53</v>
      </c>
      <c r="K18" s="160">
        <v>3.6</v>
      </c>
      <c r="L18" s="176">
        <v>57.2</v>
      </c>
      <c r="M18" s="160">
        <v>1</v>
      </c>
      <c r="N18" s="167">
        <v>96.6</v>
      </c>
      <c r="O18" s="189">
        <v>31.7</v>
      </c>
      <c r="P18" s="160">
        <v>54</v>
      </c>
      <c r="Q18" s="160">
        <v>30</v>
      </c>
      <c r="R18" s="160">
        <v>15.1</v>
      </c>
      <c r="S18" s="226">
        <v>6.7</v>
      </c>
    </row>
    <row r="19" spans="1:19" s="145" customFormat="1" ht="30" customHeight="1" x14ac:dyDescent="0.3">
      <c r="A19" s="107">
        <v>44196</v>
      </c>
      <c r="B19" s="182" t="s">
        <v>95</v>
      </c>
      <c r="C19" s="69" t="s">
        <v>3</v>
      </c>
      <c r="D19" s="326">
        <v>67</v>
      </c>
      <c r="E19" s="281">
        <v>97.1</v>
      </c>
      <c r="F19" s="282">
        <v>96.4</v>
      </c>
      <c r="G19" s="160">
        <v>3</v>
      </c>
      <c r="H19" s="167">
        <v>4.5</v>
      </c>
      <c r="I19" s="176">
        <v>84.3</v>
      </c>
      <c r="J19" s="167">
        <v>59</v>
      </c>
      <c r="K19" s="160">
        <v>4.2</v>
      </c>
      <c r="L19" s="176">
        <v>55.2</v>
      </c>
      <c r="M19" s="160">
        <v>4</v>
      </c>
      <c r="N19" s="167">
        <v>96.5</v>
      </c>
      <c r="O19" s="189">
        <v>26</v>
      </c>
      <c r="P19" s="160">
        <v>46.9</v>
      </c>
      <c r="Q19" s="160">
        <v>39.799999999999997</v>
      </c>
      <c r="R19" s="160">
        <v>13.3</v>
      </c>
      <c r="S19" s="226">
        <v>5</v>
      </c>
    </row>
    <row r="20" spans="1:19" s="145" customFormat="1" ht="30" customHeight="1" x14ac:dyDescent="0.3">
      <c r="A20" s="107">
        <v>44196</v>
      </c>
      <c r="B20" s="182" t="s">
        <v>95</v>
      </c>
      <c r="C20" s="182" t="s">
        <v>106</v>
      </c>
      <c r="D20" s="326">
        <v>68</v>
      </c>
      <c r="E20" s="281">
        <v>86.1</v>
      </c>
      <c r="F20" s="282">
        <v>88.1</v>
      </c>
      <c r="G20" s="160">
        <v>2.9</v>
      </c>
      <c r="H20" s="167">
        <v>6.2</v>
      </c>
      <c r="I20" s="176">
        <v>87.4</v>
      </c>
      <c r="J20" s="167">
        <v>55.3</v>
      </c>
      <c r="K20" s="160">
        <v>5.0999999999999996</v>
      </c>
      <c r="L20" s="176">
        <v>57.3</v>
      </c>
      <c r="M20" s="160">
        <v>1.7</v>
      </c>
      <c r="N20" s="167">
        <v>93.3</v>
      </c>
      <c r="O20" s="189">
        <v>28.4</v>
      </c>
      <c r="P20" s="160">
        <v>49.9</v>
      </c>
      <c r="Q20" s="160">
        <v>40.1</v>
      </c>
      <c r="R20" s="160">
        <v>10</v>
      </c>
      <c r="S20" s="226">
        <v>3.5</v>
      </c>
    </row>
    <row r="21" spans="1:19" s="192" customFormat="1" ht="30" customHeight="1" x14ac:dyDescent="0.3">
      <c r="A21" s="149">
        <v>44196</v>
      </c>
      <c r="B21" s="184" t="s">
        <v>108</v>
      </c>
      <c r="C21" s="184" t="s">
        <v>104</v>
      </c>
      <c r="D21" s="333">
        <v>202</v>
      </c>
      <c r="E21" s="334">
        <v>92.7</v>
      </c>
      <c r="F21" s="335">
        <v>98.5</v>
      </c>
      <c r="G21" s="154">
        <v>3.1</v>
      </c>
      <c r="H21" s="217">
        <v>6</v>
      </c>
      <c r="I21" s="206">
        <v>86.1</v>
      </c>
      <c r="J21" s="187">
        <v>55.4</v>
      </c>
      <c r="K21" s="186">
        <v>4.8</v>
      </c>
      <c r="L21" s="188">
        <v>56.5</v>
      </c>
      <c r="M21" s="186">
        <v>2.5</v>
      </c>
      <c r="N21" s="187">
        <v>95.5</v>
      </c>
      <c r="O21" s="188">
        <v>28.4</v>
      </c>
      <c r="P21" s="186">
        <v>52.2</v>
      </c>
      <c r="Q21" s="186">
        <v>35.4</v>
      </c>
      <c r="R21" s="186">
        <v>12.2</v>
      </c>
      <c r="S21" s="227">
        <v>5.7</v>
      </c>
    </row>
    <row r="22" spans="1:19" s="145" customFormat="1" ht="30" customHeight="1" x14ac:dyDescent="0.3">
      <c r="C22" s="139"/>
      <c r="G22" s="160"/>
      <c r="H22" s="160"/>
      <c r="I22" s="160"/>
      <c r="J22" s="160"/>
      <c r="K22" s="160"/>
      <c r="L22" s="160"/>
      <c r="M22" s="160"/>
      <c r="N22" s="160"/>
      <c r="O22" s="169"/>
      <c r="P22" s="160"/>
      <c r="Q22" s="160"/>
      <c r="R22" s="160"/>
      <c r="S22" s="160"/>
    </row>
    <row r="23" spans="1:19" s="145" customFormat="1" ht="30" customHeight="1" x14ac:dyDescent="0.3">
      <c r="C23" s="139"/>
      <c r="G23" s="160"/>
      <c r="H23" s="160"/>
      <c r="I23" s="160"/>
      <c r="J23" s="160"/>
      <c r="K23" s="160"/>
      <c r="L23" s="160"/>
      <c r="M23" s="160"/>
      <c r="N23" s="160"/>
      <c r="O23" s="169"/>
      <c r="P23" s="160"/>
      <c r="Q23" s="160"/>
      <c r="R23" s="160"/>
      <c r="S23" s="160"/>
    </row>
    <row r="24" spans="1:19" s="145" customFormat="1" ht="30" customHeight="1" x14ac:dyDescent="0.3">
      <c r="C24" s="139"/>
      <c r="G24" s="160"/>
      <c r="H24" s="160"/>
      <c r="I24" s="160"/>
      <c r="J24" s="160"/>
      <c r="K24" s="160"/>
      <c r="L24" s="160"/>
      <c r="M24" s="160"/>
      <c r="N24" s="160"/>
      <c r="O24" s="169"/>
      <c r="P24" s="160"/>
      <c r="Q24" s="160"/>
      <c r="R24" s="160"/>
      <c r="S24" s="160"/>
    </row>
    <row r="25" spans="1:19" s="145" customFormat="1" ht="30" customHeight="1" x14ac:dyDescent="0.3">
      <c r="C25" s="139"/>
      <c r="G25" s="160"/>
      <c r="H25" s="160"/>
      <c r="I25" s="160"/>
      <c r="J25" s="160"/>
      <c r="K25" s="160"/>
      <c r="L25" s="160"/>
      <c r="M25" s="160"/>
      <c r="N25" s="160"/>
      <c r="O25" s="169"/>
      <c r="P25" s="160"/>
      <c r="Q25" s="160"/>
      <c r="R25" s="160"/>
      <c r="S25" s="160"/>
    </row>
    <row r="26" spans="1:19" s="145" customFormat="1" ht="30" customHeight="1" x14ac:dyDescent="0.3">
      <c r="C26" s="139"/>
      <c r="G26" s="160"/>
      <c r="H26" s="160"/>
      <c r="I26" s="160"/>
      <c r="J26" s="160"/>
      <c r="K26" s="160"/>
      <c r="L26" s="160"/>
      <c r="M26" s="160"/>
      <c r="N26" s="160"/>
      <c r="O26" s="169"/>
      <c r="P26" s="160"/>
      <c r="Q26" s="160"/>
      <c r="R26" s="160"/>
      <c r="S26" s="160"/>
    </row>
    <row r="27" spans="1:19" s="145" customFormat="1" ht="30" customHeight="1" x14ac:dyDescent="0.3">
      <c r="C27" s="139"/>
      <c r="G27" s="160"/>
      <c r="H27" s="160"/>
      <c r="I27" s="160"/>
      <c r="J27" s="160"/>
      <c r="K27" s="160"/>
      <c r="L27" s="160"/>
      <c r="M27" s="160"/>
      <c r="N27" s="160"/>
      <c r="O27" s="169"/>
      <c r="P27" s="160"/>
      <c r="Q27" s="160"/>
      <c r="R27" s="160"/>
      <c r="S27" s="160"/>
    </row>
    <row r="28" spans="1:19" s="145" customFormat="1" ht="30" customHeight="1" x14ac:dyDescent="0.3">
      <c r="C28" s="139"/>
      <c r="G28" s="160"/>
      <c r="H28" s="160"/>
      <c r="I28" s="160"/>
      <c r="J28" s="160"/>
      <c r="K28" s="160"/>
      <c r="L28" s="160"/>
      <c r="M28" s="160"/>
      <c r="N28" s="160"/>
      <c r="O28" s="169"/>
      <c r="P28" s="160"/>
      <c r="Q28" s="160"/>
      <c r="R28" s="160"/>
      <c r="S28" s="160"/>
    </row>
    <row r="29" spans="1:19" s="145" customFormat="1" ht="30" customHeight="1" x14ac:dyDescent="0.3">
      <c r="C29" s="139"/>
      <c r="G29" s="160"/>
      <c r="H29" s="160"/>
      <c r="I29" s="160"/>
      <c r="J29" s="160"/>
      <c r="K29" s="160"/>
      <c r="L29" s="160"/>
      <c r="M29" s="160"/>
      <c r="N29" s="160"/>
      <c r="O29" s="169"/>
      <c r="P29" s="160"/>
      <c r="Q29" s="160"/>
      <c r="R29" s="160"/>
      <c r="S29" s="160"/>
    </row>
    <row r="30" spans="1:19" s="145" customFormat="1" ht="30" customHeight="1" x14ac:dyDescent="0.3">
      <c r="C30" s="139"/>
      <c r="G30" s="160"/>
      <c r="H30" s="160"/>
      <c r="I30" s="160"/>
      <c r="J30" s="160"/>
      <c r="K30" s="160"/>
      <c r="L30" s="160"/>
      <c r="M30" s="160"/>
      <c r="N30" s="160"/>
      <c r="O30" s="169"/>
      <c r="P30" s="160"/>
      <c r="Q30" s="160"/>
      <c r="R30" s="160"/>
      <c r="S30" s="160"/>
    </row>
    <row r="31" spans="1:19" s="145" customFormat="1" ht="30" customHeight="1" x14ac:dyDescent="0.3">
      <c r="C31" s="139"/>
      <c r="G31" s="160"/>
      <c r="H31" s="160"/>
      <c r="I31" s="160"/>
      <c r="J31" s="160"/>
      <c r="K31" s="160"/>
      <c r="L31" s="160"/>
      <c r="M31" s="160"/>
      <c r="N31" s="160"/>
      <c r="O31" s="169"/>
      <c r="P31" s="160"/>
      <c r="Q31" s="160"/>
      <c r="R31" s="160"/>
      <c r="S31" s="160"/>
    </row>
    <row r="32" spans="1:19" s="145" customFormat="1" ht="30" customHeight="1" x14ac:dyDescent="0.3">
      <c r="C32" s="139"/>
      <c r="G32" s="160"/>
      <c r="H32" s="160"/>
      <c r="I32" s="160"/>
      <c r="J32" s="160"/>
      <c r="K32" s="160"/>
      <c r="L32" s="160"/>
      <c r="M32" s="160"/>
      <c r="N32" s="160"/>
      <c r="O32" s="169"/>
      <c r="P32" s="160"/>
      <c r="Q32" s="160"/>
      <c r="R32" s="160"/>
      <c r="S32" s="160"/>
    </row>
    <row r="33" spans="3:19" s="145" customFormat="1" ht="30" customHeight="1" x14ac:dyDescent="0.3">
      <c r="C33" s="139"/>
      <c r="G33" s="160"/>
      <c r="H33" s="160"/>
      <c r="I33" s="160"/>
      <c r="J33" s="160"/>
      <c r="K33" s="160"/>
      <c r="L33" s="160"/>
      <c r="M33" s="160"/>
      <c r="N33" s="160"/>
      <c r="O33" s="169"/>
      <c r="P33" s="160"/>
      <c r="Q33" s="160"/>
      <c r="R33" s="160"/>
      <c r="S33" s="160"/>
    </row>
    <row r="34" spans="3:19" s="145" customFormat="1" ht="30" customHeight="1" x14ac:dyDescent="0.3">
      <c r="C34" s="139"/>
      <c r="G34" s="160"/>
      <c r="H34" s="160"/>
      <c r="I34" s="160"/>
      <c r="J34" s="160"/>
      <c r="K34" s="160"/>
      <c r="L34" s="160"/>
      <c r="M34" s="160"/>
      <c r="N34" s="160"/>
      <c r="O34" s="169"/>
      <c r="P34" s="160"/>
      <c r="Q34" s="160"/>
      <c r="R34" s="160"/>
      <c r="S34" s="160"/>
    </row>
    <row r="35" spans="3:19" s="145" customFormat="1" ht="30" customHeight="1" x14ac:dyDescent="0.3">
      <c r="C35" s="139"/>
      <c r="G35" s="160"/>
      <c r="H35" s="160"/>
      <c r="I35" s="160"/>
      <c r="J35" s="160"/>
      <c r="K35" s="160"/>
      <c r="L35" s="160"/>
      <c r="M35" s="160"/>
      <c r="N35" s="160"/>
      <c r="O35" s="169"/>
      <c r="P35" s="160"/>
      <c r="Q35" s="160"/>
      <c r="R35" s="160"/>
      <c r="S35" s="160"/>
    </row>
    <row r="36" spans="3:19" s="145" customFormat="1" ht="30" customHeight="1" x14ac:dyDescent="0.3">
      <c r="C36" s="139"/>
      <c r="G36" s="160"/>
      <c r="H36" s="160"/>
      <c r="I36" s="160"/>
      <c r="J36" s="160"/>
      <c r="K36" s="160"/>
      <c r="L36" s="160"/>
      <c r="M36" s="160"/>
      <c r="N36" s="160"/>
      <c r="O36" s="169"/>
      <c r="P36" s="160"/>
      <c r="Q36" s="160"/>
      <c r="R36" s="160"/>
      <c r="S36" s="160"/>
    </row>
    <row r="37" spans="3:19" s="145" customFormat="1" ht="30" customHeight="1" x14ac:dyDescent="0.3">
      <c r="C37" s="139"/>
      <c r="G37" s="160"/>
      <c r="H37" s="160"/>
      <c r="I37" s="160"/>
      <c r="J37" s="160"/>
      <c r="K37" s="160"/>
      <c r="L37" s="160"/>
      <c r="M37" s="160"/>
      <c r="N37" s="160"/>
      <c r="O37" s="169"/>
      <c r="P37" s="160"/>
      <c r="Q37" s="160"/>
      <c r="R37" s="160"/>
      <c r="S37" s="160"/>
    </row>
    <row r="38" spans="3:19" s="145" customFormat="1" ht="30" customHeight="1" x14ac:dyDescent="0.3">
      <c r="C38" s="139"/>
      <c r="G38" s="160"/>
      <c r="H38" s="160"/>
      <c r="I38" s="160"/>
      <c r="J38" s="160"/>
      <c r="K38" s="160"/>
      <c r="L38" s="160"/>
      <c r="M38" s="160"/>
      <c r="N38" s="160"/>
      <c r="O38" s="169"/>
      <c r="P38" s="160"/>
      <c r="Q38" s="160"/>
      <c r="R38" s="160"/>
      <c r="S38" s="160"/>
    </row>
    <row r="39" spans="3:19" s="145" customFormat="1" ht="30" customHeight="1" x14ac:dyDescent="0.3">
      <c r="C39" s="139"/>
      <c r="G39" s="160"/>
      <c r="H39" s="160"/>
      <c r="I39" s="160"/>
      <c r="J39" s="160"/>
      <c r="K39" s="160"/>
      <c r="L39" s="160"/>
      <c r="M39" s="160"/>
      <c r="N39" s="160"/>
      <c r="O39" s="169"/>
      <c r="P39" s="160"/>
      <c r="Q39" s="160"/>
      <c r="R39" s="160"/>
      <c r="S39" s="160"/>
    </row>
    <row r="40" spans="3:19" s="145" customFormat="1" ht="30" customHeight="1" x14ac:dyDescent="0.3">
      <c r="C40" s="139"/>
      <c r="G40" s="160"/>
      <c r="H40" s="160"/>
      <c r="I40" s="160"/>
      <c r="J40" s="160"/>
      <c r="K40" s="160"/>
      <c r="L40" s="160"/>
      <c r="M40" s="160"/>
      <c r="N40" s="160"/>
      <c r="O40" s="169"/>
      <c r="P40" s="160"/>
      <c r="Q40" s="160"/>
      <c r="R40" s="160"/>
      <c r="S40" s="160"/>
    </row>
    <row r="41" spans="3:19" s="145" customFormat="1" ht="30" customHeight="1" x14ac:dyDescent="0.3">
      <c r="C41" s="139"/>
      <c r="K41" s="160"/>
      <c r="L41" s="160"/>
      <c r="O41" s="151"/>
    </row>
    <row r="42" spans="3:19" s="145" customFormat="1" ht="30" customHeight="1" x14ac:dyDescent="0.3">
      <c r="C42" s="139"/>
      <c r="K42" s="160"/>
      <c r="L42" s="160"/>
      <c r="O42" s="151"/>
    </row>
    <row r="43" spans="3:19" s="145" customFormat="1" ht="30" customHeight="1" x14ac:dyDescent="0.3">
      <c r="C43" s="139"/>
      <c r="K43" s="160"/>
      <c r="L43" s="160"/>
      <c r="O43" s="151"/>
    </row>
    <row r="44" spans="3:19" s="145" customFormat="1" ht="30" customHeight="1" x14ac:dyDescent="0.3">
      <c r="C44" s="139"/>
      <c r="K44" s="160"/>
      <c r="L44" s="160"/>
      <c r="O44" s="151"/>
    </row>
    <row r="45" spans="3:19" s="145" customFormat="1" ht="30" customHeight="1" x14ac:dyDescent="0.3">
      <c r="C45" s="139"/>
      <c r="K45" s="160"/>
      <c r="L45" s="160"/>
      <c r="O45" s="151"/>
    </row>
    <row r="46" spans="3:19" s="145" customFormat="1" ht="30" customHeight="1" x14ac:dyDescent="0.3">
      <c r="C46" s="139"/>
      <c r="K46" s="160"/>
      <c r="L46" s="160"/>
      <c r="O46" s="151"/>
    </row>
    <row r="47" spans="3:19" s="145" customFormat="1" ht="30" customHeight="1" x14ac:dyDescent="0.3">
      <c r="C47" s="139"/>
      <c r="K47" s="160"/>
      <c r="L47" s="160"/>
      <c r="O47" s="151"/>
    </row>
    <row r="48" spans="3:19" s="145" customFormat="1" ht="30" customHeight="1" x14ac:dyDescent="0.3">
      <c r="C48" s="139"/>
      <c r="K48" s="160"/>
      <c r="L48" s="160"/>
      <c r="O48" s="151"/>
    </row>
    <row r="49" spans="3:15" s="145" customFormat="1" ht="30" customHeight="1" x14ac:dyDescent="0.3">
      <c r="C49" s="139"/>
      <c r="K49" s="160"/>
      <c r="L49" s="160"/>
      <c r="O49" s="151"/>
    </row>
    <row r="50" spans="3:15" s="145" customFormat="1" ht="30" customHeight="1" x14ac:dyDescent="0.3">
      <c r="C50" s="139"/>
      <c r="K50" s="160"/>
      <c r="L50" s="160"/>
      <c r="O50" s="151"/>
    </row>
    <row r="51" spans="3:15" s="145" customFormat="1" ht="30" customHeight="1" x14ac:dyDescent="0.3">
      <c r="C51" s="139"/>
      <c r="K51" s="160"/>
      <c r="L51" s="160"/>
      <c r="O51" s="151"/>
    </row>
    <row r="52" spans="3:15" s="145" customFormat="1" ht="30" customHeight="1" x14ac:dyDescent="0.3">
      <c r="C52" s="139"/>
      <c r="K52" s="160"/>
      <c r="L52" s="160"/>
      <c r="O52" s="151"/>
    </row>
    <row r="53" spans="3:15" s="145" customFormat="1" ht="30" customHeight="1" x14ac:dyDescent="0.3">
      <c r="C53" s="139"/>
      <c r="O53" s="151"/>
    </row>
    <row r="54" spans="3:15" s="145" customFormat="1" ht="30" customHeight="1" x14ac:dyDescent="0.3">
      <c r="C54" s="139"/>
      <c r="O54" s="151"/>
    </row>
    <row r="55" spans="3:15" s="145" customFormat="1" ht="30" customHeight="1" x14ac:dyDescent="0.3">
      <c r="C55" s="139"/>
      <c r="O55" s="151"/>
    </row>
    <row r="56" spans="3:15" s="145" customFormat="1" ht="30" customHeight="1" x14ac:dyDescent="0.3">
      <c r="C56" s="139"/>
      <c r="O56" s="151"/>
    </row>
    <row r="57" spans="3:15" s="145" customFormat="1" ht="30" customHeight="1" x14ac:dyDescent="0.3">
      <c r="C57" s="139"/>
      <c r="O57" s="151"/>
    </row>
    <row r="58" spans="3:15" s="145" customFormat="1" ht="30" customHeight="1" x14ac:dyDescent="0.3">
      <c r="C58" s="139"/>
      <c r="O58" s="151"/>
    </row>
    <row r="59" spans="3:15" s="145" customFormat="1" ht="30" customHeight="1" x14ac:dyDescent="0.3">
      <c r="C59" s="139"/>
      <c r="O59" s="151"/>
    </row>
    <row r="60" spans="3:15" s="145" customFormat="1" ht="30" customHeight="1" x14ac:dyDescent="0.3">
      <c r="C60" s="139"/>
      <c r="O60" s="151"/>
    </row>
    <row r="61" spans="3:15" s="145" customFormat="1" ht="30" customHeight="1" x14ac:dyDescent="0.3">
      <c r="C61" s="139"/>
      <c r="O61" s="151"/>
    </row>
    <row r="62" spans="3:15" s="145" customFormat="1" ht="30" customHeight="1" x14ac:dyDescent="0.3">
      <c r="C62" s="139"/>
      <c r="O62" s="151"/>
    </row>
    <row r="63" spans="3:15" s="145" customFormat="1" ht="30" customHeight="1" x14ac:dyDescent="0.3">
      <c r="C63" s="139"/>
      <c r="O63" s="151"/>
    </row>
    <row r="64" spans="3:15" s="145" customFormat="1" ht="30" customHeight="1" x14ac:dyDescent="0.3">
      <c r="C64" s="139"/>
      <c r="O64" s="151"/>
    </row>
    <row r="65" spans="3:15" s="145" customFormat="1" ht="30" customHeight="1" x14ac:dyDescent="0.3">
      <c r="C65" s="139"/>
      <c r="O65" s="151"/>
    </row>
    <row r="66" spans="3:15" s="145" customFormat="1" ht="30" customHeight="1" x14ac:dyDescent="0.3">
      <c r="C66" s="139"/>
      <c r="O66" s="151"/>
    </row>
    <row r="67" spans="3:15" s="145" customFormat="1" ht="30" customHeight="1" x14ac:dyDescent="0.3">
      <c r="C67" s="139"/>
      <c r="O67" s="151"/>
    </row>
    <row r="68" spans="3:15" s="145" customFormat="1" ht="30" customHeight="1" x14ac:dyDescent="0.3">
      <c r="C68" s="139"/>
      <c r="O68" s="151"/>
    </row>
    <row r="69" spans="3:15" s="145" customFormat="1" ht="30" customHeight="1" x14ac:dyDescent="0.3">
      <c r="C69" s="139"/>
      <c r="O69" s="151"/>
    </row>
    <row r="70" spans="3:15" s="145" customFormat="1" ht="30" customHeight="1" x14ac:dyDescent="0.3">
      <c r="C70" s="139"/>
      <c r="O70" s="151"/>
    </row>
    <row r="71" spans="3:15" s="145" customFormat="1" ht="30" customHeight="1" x14ac:dyDescent="0.3">
      <c r="C71" s="139"/>
      <c r="O71" s="151"/>
    </row>
    <row r="72" spans="3:15" s="145" customFormat="1" ht="30" customHeight="1" x14ac:dyDescent="0.3">
      <c r="C72" s="139"/>
      <c r="O72" s="151"/>
    </row>
    <row r="73" spans="3:15" s="145" customFormat="1" ht="30" customHeight="1" x14ac:dyDescent="0.3">
      <c r="C73" s="139"/>
      <c r="O73" s="151"/>
    </row>
    <row r="74" spans="3:15" s="145" customFormat="1" ht="30" customHeight="1" x14ac:dyDescent="0.3">
      <c r="C74" s="139"/>
      <c r="O74" s="151"/>
    </row>
    <row r="75" spans="3:15" s="145" customFormat="1" ht="30" customHeight="1" x14ac:dyDescent="0.3">
      <c r="C75" s="139"/>
      <c r="O75" s="151"/>
    </row>
    <row r="76" spans="3:15" s="145" customFormat="1" ht="30" customHeight="1" x14ac:dyDescent="0.3">
      <c r="C76" s="139"/>
      <c r="O76" s="151"/>
    </row>
    <row r="77" spans="3:15" s="145" customFormat="1" ht="30" customHeight="1" x14ac:dyDescent="0.3">
      <c r="C77" s="139"/>
      <c r="O77" s="151"/>
    </row>
    <row r="78" spans="3:15" s="145" customFormat="1" ht="30" customHeight="1" x14ac:dyDescent="0.3">
      <c r="C78" s="139"/>
      <c r="O78" s="151"/>
    </row>
    <row r="79" spans="3:15" s="145" customFormat="1" ht="30" customHeight="1" x14ac:dyDescent="0.3">
      <c r="C79" s="139"/>
      <c r="O79" s="151"/>
    </row>
    <row r="80" spans="3:15" s="145" customFormat="1" ht="30" customHeight="1" x14ac:dyDescent="0.3">
      <c r="C80" s="139"/>
      <c r="O80" s="151"/>
    </row>
    <row r="81" spans="3:15" s="145" customFormat="1" ht="30" customHeight="1" x14ac:dyDescent="0.3">
      <c r="C81" s="139"/>
      <c r="O81" s="151"/>
    </row>
    <row r="82" spans="3:15" s="145" customFormat="1" ht="30" customHeight="1" x14ac:dyDescent="0.3">
      <c r="C82" s="139"/>
      <c r="O82" s="151"/>
    </row>
    <row r="83" spans="3:15" s="145" customFormat="1" ht="30" customHeight="1" x14ac:dyDescent="0.3">
      <c r="C83" s="139"/>
      <c r="O83" s="151"/>
    </row>
    <row r="84" spans="3:15" s="145" customFormat="1" ht="30" customHeight="1" x14ac:dyDescent="0.3">
      <c r="C84" s="139"/>
      <c r="O84" s="151"/>
    </row>
    <row r="85" spans="3:15" s="145" customFormat="1" ht="30" customHeight="1" x14ac:dyDescent="0.3">
      <c r="C85" s="139"/>
      <c r="O85" s="151"/>
    </row>
    <row r="86" spans="3:15" s="145" customFormat="1" ht="30" customHeight="1" x14ac:dyDescent="0.3">
      <c r="C86" s="139"/>
      <c r="O86" s="151"/>
    </row>
    <row r="87" spans="3:15" s="145" customFormat="1" ht="30" customHeight="1" x14ac:dyDescent="0.3">
      <c r="C87" s="139"/>
      <c r="O87" s="151"/>
    </row>
    <row r="88" spans="3:15" s="145" customFormat="1" ht="30" customHeight="1" x14ac:dyDescent="0.3">
      <c r="C88" s="139"/>
      <c r="O88" s="151"/>
    </row>
    <row r="89" spans="3:15" s="145" customFormat="1" ht="30" customHeight="1" x14ac:dyDescent="0.3">
      <c r="C89" s="139"/>
      <c r="O89" s="151"/>
    </row>
    <row r="90" spans="3:15" s="145" customFormat="1" ht="30" customHeight="1" x14ac:dyDescent="0.3">
      <c r="C90" s="139"/>
      <c r="O90" s="151"/>
    </row>
    <row r="91" spans="3:15" s="145" customFormat="1" ht="30" customHeight="1" x14ac:dyDescent="0.3">
      <c r="C91" s="139"/>
      <c r="O91" s="151"/>
    </row>
    <row r="92" spans="3:15" s="145" customFormat="1" ht="30" customHeight="1" x14ac:dyDescent="0.3">
      <c r="C92" s="139"/>
      <c r="O92" s="151"/>
    </row>
    <row r="93" spans="3:15" s="145" customFormat="1" ht="30" customHeight="1" x14ac:dyDescent="0.3">
      <c r="C93" s="139"/>
      <c r="O93" s="151"/>
    </row>
    <row r="94" spans="3:15" s="145" customFormat="1" ht="30" customHeight="1" x14ac:dyDescent="0.3">
      <c r="C94" s="139"/>
      <c r="O94" s="151"/>
    </row>
    <row r="95" spans="3:15" s="145" customFormat="1" ht="30" customHeight="1" x14ac:dyDescent="0.3">
      <c r="C95" s="139"/>
      <c r="O95" s="151"/>
    </row>
    <row r="96" spans="3:15" s="145" customFormat="1" ht="30" customHeight="1" x14ac:dyDescent="0.3">
      <c r="C96" s="139"/>
      <c r="O96" s="151"/>
    </row>
    <row r="97" spans="3:15" s="145" customFormat="1" ht="30" customHeight="1" x14ac:dyDescent="0.3">
      <c r="C97" s="139"/>
      <c r="O97" s="151"/>
    </row>
    <row r="98" spans="3:15" s="145" customFormat="1" ht="30" customHeight="1" x14ac:dyDescent="0.3">
      <c r="C98" s="139"/>
      <c r="O98" s="151"/>
    </row>
    <row r="99" spans="3:15" s="145" customFormat="1" ht="30" customHeight="1" x14ac:dyDescent="0.3">
      <c r="C99" s="139"/>
      <c r="O99" s="151"/>
    </row>
    <row r="100" spans="3:15" s="145" customFormat="1" ht="30" customHeight="1" x14ac:dyDescent="0.3">
      <c r="C100" s="139"/>
      <c r="O100" s="151"/>
    </row>
    <row r="101" spans="3:15" s="145" customFormat="1" ht="30" customHeight="1" x14ac:dyDescent="0.3">
      <c r="C101" s="139"/>
      <c r="O101" s="151"/>
    </row>
    <row r="102" spans="3:15" s="145" customFormat="1" ht="30" customHeight="1" x14ac:dyDescent="0.3">
      <c r="C102" s="139"/>
      <c r="O102" s="151"/>
    </row>
    <row r="103" spans="3:15" s="145" customFormat="1" ht="30" customHeight="1" x14ac:dyDescent="0.3">
      <c r="C103" s="139"/>
      <c r="O103" s="151"/>
    </row>
    <row r="104" spans="3:15" s="145" customFormat="1" ht="30" customHeight="1" x14ac:dyDescent="0.3">
      <c r="C104" s="139"/>
      <c r="O104" s="151"/>
    </row>
    <row r="105" spans="3:15" s="145" customFormat="1" ht="30" customHeight="1" x14ac:dyDescent="0.3">
      <c r="C105" s="139"/>
      <c r="O105" s="151"/>
    </row>
    <row r="106" spans="3:15" s="145" customFormat="1" ht="30" customHeight="1" x14ac:dyDescent="0.3">
      <c r="C106" s="139"/>
      <c r="O106" s="151"/>
    </row>
    <row r="107" spans="3:15" s="145" customFormat="1" ht="30" customHeight="1" x14ac:dyDescent="0.3">
      <c r="C107" s="139"/>
      <c r="O107" s="151"/>
    </row>
    <row r="108" spans="3:15" s="145" customFormat="1" ht="30" customHeight="1" x14ac:dyDescent="0.3">
      <c r="C108" s="139"/>
      <c r="O108" s="151"/>
    </row>
    <row r="109" spans="3:15" s="145" customFormat="1" ht="30" customHeight="1" x14ac:dyDescent="0.3">
      <c r="C109" s="139"/>
      <c r="O109" s="151"/>
    </row>
    <row r="110" spans="3:15" s="145" customFormat="1" ht="30" customHeight="1" x14ac:dyDescent="0.3">
      <c r="C110" s="139"/>
      <c r="O110" s="151"/>
    </row>
    <row r="111" spans="3:15" s="145" customFormat="1" ht="30" customHeight="1" x14ac:dyDescent="0.3">
      <c r="C111" s="139"/>
      <c r="O111" s="151"/>
    </row>
    <row r="112" spans="3:15" s="145" customFormat="1" ht="30" customHeight="1" x14ac:dyDescent="0.3">
      <c r="C112" s="139"/>
      <c r="O112" s="151"/>
    </row>
    <row r="113" spans="3:15" s="145" customFormat="1" ht="30" customHeight="1" x14ac:dyDescent="0.3">
      <c r="C113" s="139"/>
      <c r="O113" s="151"/>
    </row>
    <row r="114" spans="3:15" s="145" customFormat="1" ht="30" customHeight="1" x14ac:dyDescent="0.3">
      <c r="C114" s="139"/>
      <c r="O114" s="151"/>
    </row>
    <row r="115" spans="3:15" s="145" customFormat="1" ht="30" customHeight="1" x14ac:dyDescent="0.3">
      <c r="C115" s="139"/>
      <c r="O115" s="151"/>
    </row>
    <row r="116" spans="3:15" s="145" customFormat="1" ht="18" customHeight="1" x14ac:dyDescent="0.3">
      <c r="C116" s="139"/>
      <c r="O116" s="151"/>
    </row>
    <row r="117" spans="3:15" s="145" customFormat="1" ht="18" customHeight="1" x14ac:dyDescent="0.3">
      <c r="C117" s="139"/>
      <c r="O117" s="151"/>
    </row>
  </sheetData>
  <autoFilter ref="A5:C5" xr:uid="{07A8A7B7-49C6-4808-95C5-804E9961AAE8}"/>
  <mergeCells count="2">
    <mergeCell ref="D4:F4"/>
    <mergeCell ref="G4:S4"/>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5E54-9168-4416-B046-017220448E54}">
  <sheetPr>
    <tabColor rgb="FFFEF4E5"/>
  </sheetPr>
  <dimension ref="A1:S117"/>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7.33203125" style="138" customWidth="1"/>
    <col min="3" max="3" width="12.109375" style="136" customWidth="1"/>
    <col min="4" max="5" width="16.44140625" style="138" customWidth="1"/>
    <col min="6" max="6" width="22.44140625" style="138" customWidth="1"/>
    <col min="7" max="7" width="24.6640625" style="138" customWidth="1"/>
    <col min="8" max="8" width="21.21875" style="138" customWidth="1"/>
    <col min="9" max="9" width="25.109375" style="138" customWidth="1"/>
    <col min="10" max="12" width="15.6640625" style="138" customWidth="1"/>
    <col min="13" max="13" width="20" style="138" customWidth="1"/>
    <col min="14" max="14" width="16.33203125" style="138" customWidth="1"/>
    <col min="15" max="15" width="27.77734375" style="161" customWidth="1"/>
    <col min="16" max="16" width="15.5546875" style="138" customWidth="1"/>
    <col min="17" max="17" width="23.109375" style="138" customWidth="1"/>
    <col min="18" max="18" width="15.5546875" style="138" customWidth="1"/>
    <col min="19" max="19" width="25.21875" style="138" customWidth="1"/>
    <col min="20" max="16384" width="8.5546875" style="138"/>
  </cols>
  <sheetData>
    <row r="1" spans="1:19" s="68" customFormat="1" ht="18" customHeight="1" x14ac:dyDescent="0.3">
      <c r="A1" s="382" t="s">
        <v>379</v>
      </c>
      <c r="B1" s="382" t="s">
        <v>380</v>
      </c>
      <c r="C1" s="382"/>
      <c r="D1" s="382"/>
      <c r="E1" s="382"/>
      <c r="F1" s="382"/>
      <c r="G1" s="382"/>
      <c r="H1" s="382"/>
      <c r="O1" s="383"/>
    </row>
    <row r="2" spans="1:19" ht="18" customHeight="1" x14ac:dyDescent="0.3">
      <c r="B2" s="131" t="s">
        <v>381</v>
      </c>
      <c r="C2" s="138"/>
    </row>
    <row r="3" spans="1:19" s="145" customFormat="1" ht="18" customHeight="1" x14ac:dyDescent="0.3">
      <c r="C3" s="148"/>
      <c r="K3" s="160"/>
      <c r="L3" s="160"/>
      <c r="O3" s="151"/>
    </row>
    <row r="4" spans="1:19" s="145" customFormat="1" ht="45" customHeight="1" x14ac:dyDescent="0.3">
      <c r="A4" s="162"/>
      <c r="B4" s="162"/>
      <c r="C4" s="162"/>
      <c r="D4" s="642" t="s">
        <v>374</v>
      </c>
      <c r="E4" s="642"/>
      <c r="F4" s="637"/>
      <c r="G4" s="612" t="s">
        <v>375</v>
      </c>
      <c r="H4" s="614"/>
      <c r="I4" s="614"/>
      <c r="J4" s="614"/>
      <c r="K4" s="614"/>
      <c r="L4" s="614"/>
      <c r="M4" s="614"/>
      <c r="N4" s="614"/>
      <c r="O4" s="614"/>
      <c r="P4" s="614"/>
      <c r="Q4" s="614"/>
      <c r="R4" s="614"/>
      <c r="S4" s="615"/>
    </row>
    <row r="5" spans="1:19" s="145" customFormat="1" ht="45" customHeight="1" thickBot="1" x14ac:dyDescent="0.35">
      <c r="A5" s="163"/>
      <c r="B5" s="163"/>
      <c r="C5" s="163"/>
      <c r="D5" s="331" t="s">
        <v>269</v>
      </c>
      <c r="E5" s="331" t="s">
        <v>376</v>
      </c>
      <c r="F5" s="332" t="s">
        <v>346</v>
      </c>
      <c r="G5" s="143" t="s">
        <v>377</v>
      </c>
      <c r="H5" s="164" t="s">
        <v>363</v>
      </c>
      <c r="I5" s="228" t="s">
        <v>364</v>
      </c>
      <c r="J5" s="164" t="s">
        <v>323</v>
      </c>
      <c r="K5" s="143" t="s">
        <v>325</v>
      </c>
      <c r="L5" s="228" t="s">
        <v>324</v>
      </c>
      <c r="M5" s="143" t="s">
        <v>326</v>
      </c>
      <c r="N5" s="164" t="s">
        <v>327</v>
      </c>
      <c r="O5" s="229" t="s">
        <v>365</v>
      </c>
      <c r="P5" s="143" t="s">
        <v>238</v>
      </c>
      <c r="Q5" s="143" t="s">
        <v>329</v>
      </c>
      <c r="R5" s="143" t="s">
        <v>330</v>
      </c>
      <c r="S5" s="230" t="s">
        <v>378</v>
      </c>
    </row>
    <row r="6" spans="1:19" s="145" customFormat="1" ht="30" customHeight="1" x14ac:dyDescent="0.3">
      <c r="A6" s="107">
        <v>43830</v>
      </c>
      <c r="B6" s="182" t="s">
        <v>107</v>
      </c>
      <c r="C6" s="182" t="s">
        <v>96</v>
      </c>
      <c r="D6" s="326">
        <v>36</v>
      </c>
      <c r="E6" s="281">
        <v>73.5</v>
      </c>
      <c r="F6" s="282">
        <v>96.5</v>
      </c>
      <c r="G6" s="160">
        <v>3.4</v>
      </c>
      <c r="H6" s="167">
        <v>13.6</v>
      </c>
      <c r="I6" s="176">
        <v>86</v>
      </c>
      <c r="J6" s="167">
        <v>50.6</v>
      </c>
      <c r="K6" s="160">
        <v>5.7</v>
      </c>
      <c r="L6" s="176">
        <v>57.5</v>
      </c>
      <c r="M6" s="160">
        <v>1.9</v>
      </c>
      <c r="N6" s="167">
        <v>94.8</v>
      </c>
      <c r="O6" s="189">
        <v>26.6</v>
      </c>
      <c r="P6" s="160">
        <v>58.8</v>
      </c>
      <c r="Q6" s="160">
        <v>22.9</v>
      </c>
      <c r="R6" s="160">
        <v>17.399999999999999</v>
      </c>
      <c r="S6" s="226">
        <v>7.2</v>
      </c>
    </row>
    <row r="7" spans="1:19" s="145" customFormat="1" ht="30" customHeight="1" x14ac:dyDescent="0.3">
      <c r="A7" s="107">
        <v>43830</v>
      </c>
      <c r="B7" s="182" t="s">
        <v>107</v>
      </c>
      <c r="C7" s="182" t="s">
        <v>97</v>
      </c>
      <c r="D7" s="326">
        <v>74</v>
      </c>
      <c r="E7" s="281">
        <v>63.2</v>
      </c>
      <c r="F7" s="282">
        <v>90.3</v>
      </c>
      <c r="G7" s="160">
        <v>3.1</v>
      </c>
      <c r="H7" s="167">
        <v>6.6</v>
      </c>
      <c r="I7" s="176">
        <v>85.1</v>
      </c>
      <c r="J7" s="167">
        <v>46.8</v>
      </c>
      <c r="K7" s="160">
        <v>6</v>
      </c>
      <c r="L7" s="176">
        <v>56.2</v>
      </c>
      <c r="M7" s="160">
        <v>2.7</v>
      </c>
      <c r="N7" s="167">
        <v>95.6</v>
      </c>
      <c r="O7" s="189">
        <v>25.8</v>
      </c>
      <c r="P7" s="160">
        <v>49.3</v>
      </c>
      <c r="Q7" s="160">
        <v>35.799999999999997</v>
      </c>
      <c r="R7" s="160">
        <v>14</v>
      </c>
      <c r="S7" s="226">
        <v>4.4000000000000004</v>
      </c>
    </row>
    <row r="8" spans="1:19" s="145" customFormat="1" ht="30" customHeight="1" x14ac:dyDescent="0.3">
      <c r="A8" s="107">
        <v>43830</v>
      </c>
      <c r="B8" s="182" t="s">
        <v>107</v>
      </c>
      <c r="C8" s="182" t="s">
        <v>103</v>
      </c>
      <c r="D8" s="326">
        <v>37</v>
      </c>
      <c r="E8" s="281">
        <v>69.8</v>
      </c>
      <c r="F8" s="282">
        <v>88.9</v>
      </c>
      <c r="G8" s="160">
        <v>3</v>
      </c>
      <c r="H8" s="167">
        <v>4.0999999999999996</v>
      </c>
      <c r="I8" s="176">
        <v>87.2</v>
      </c>
      <c r="J8" s="167">
        <v>53.8</v>
      </c>
      <c r="K8" s="160">
        <v>6.8</v>
      </c>
      <c r="L8" s="176">
        <v>55.7</v>
      </c>
      <c r="M8" s="160">
        <v>1.6</v>
      </c>
      <c r="N8" s="167">
        <v>96.4</v>
      </c>
      <c r="O8" s="189">
        <v>32.5</v>
      </c>
      <c r="P8" s="160">
        <v>49.9</v>
      </c>
      <c r="Q8" s="160">
        <v>40.5</v>
      </c>
      <c r="R8" s="160">
        <v>9.5</v>
      </c>
      <c r="S8" s="226">
        <v>5.7</v>
      </c>
    </row>
    <row r="9" spans="1:19" s="145" customFormat="1" ht="30" customHeight="1" x14ac:dyDescent="0.3">
      <c r="A9" s="107">
        <v>43830</v>
      </c>
      <c r="B9" s="182" t="s">
        <v>95</v>
      </c>
      <c r="C9" s="69" t="s">
        <v>1</v>
      </c>
      <c r="D9" s="326">
        <v>30</v>
      </c>
      <c r="E9" s="281">
        <v>88.2</v>
      </c>
      <c r="F9" s="282">
        <v>95.1</v>
      </c>
      <c r="G9" s="160">
        <v>3.8</v>
      </c>
      <c r="H9" s="167">
        <v>13.5</v>
      </c>
      <c r="I9" s="176">
        <v>80.099999999999994</v>
      </c>
      <c r="J9" s="167">
        <v>40.799999999999997</v>
      </c>
      <c r="K9" s="160">
        <v>7.4</v>
      </c>
      <c r="L9" s="176">
        <v>56.9</v>
      </c>
      <c r="M9" s="160">
        <v>1.9</v>
      </c>
      <c r="N9" s="167">
        <v>95.8</v>
      </c>
      <c r="O9" s="189">
        <v>25</v>
      </c>
      <c r="P9" s="160">
        <v>63.9</v>
      </c>
      <c r="Q9" s="160">
        <v>25</v>
      </c>
      <c r="R9" s="160">
        <v>10</v>
      </c>
      <c r="S9" s="226">
        <v>8.6999999999999993</v>
      </c>
    </row>
    <row r="10" spans="1:19" s="145" customFormat="1" ht="30" customHeight="1" x14ac:dyDescent="0.3">
      <c r="A10" s="107">
        <v>43830</v>
      </c>
      <c r="B10" s="182" t="s">
        <v>95</v>
      </c>
      <c r="C10" s="69" t="s">
        <v>2</v>
      </c>
      <c r="D10" s="326">
        <v>30</v>
      </c>
      <c r="E10" s="281">
        <v>83.3</v>
      </c>
      <c r="F10" s="282">
        <v>89</v>
      </c>
      <c r="G10" s="160">
        <v>3.3</v>
      </c>
      <c r="H10" s="167">
        <v>9.1999999999999993</v>
      </c>
      <c r="I10" s="176">
        <v>85.3</v>
      </c>
      <c r="J10" s="167">
        <v>50.1</v>
      </c>
      <c r="K10" s="160">
        <v>5.3</v>
      </c>
      <c r="L10" s="176">
        <v>56.9</v>
      </c>
      <c r="M10" s="160">
        <v>0</v>
      </c>
      <c r="N10" s="167">
        <v>99.3</v>
      </c>
      <c r="O10" s="189">
        <v>33.200000000000003</v>
      </c>
      <c r="P10" s="160">
        <v>57</v>
      </c>
      <c r="Q10" s="160">
        <v>26.2</v>
      </c>
      <c r="R10" s="160">
        <v>15.7</v>
      </c>
      <c r="S10" s="226">
        <v>6.6</v>
      </c>
    </row>
    <row r="11" spans="1:19" s="145" customFormat="1" ht="30" customHeight="1" x14ac:dyDescent="0.3">
      <c r="A11" s="107">
        <v>43830</v>
      </c>
      <c r="B11" s="182" t="s">
        <v>95</v>
      </c>
      <c r="C11" s="69" t="s">
        <v>3</v>
      </c>
      <c r="D11" s="326">
        <v>47</v>
      </c>
      <c r="E11" s="281">
        <v>66.2</v>
      </c>
      <c r="F11" s="282">
        <v>66.8</v>
      </c>
      <c r="G11" s="160">
        <v>3</v>
      </c>
      <c r="H11" s="167">
        <v>5</v>
      </c>
      <c r="I11" s="176">
        <v>87.2</v>
      </c>
      <c r="J11" s="167">
        <v>48.9</v>
      </c>
      <c r="K11" s="160">
        <v>6.4</v>
      </c>
      <c r="L11" s="176">
        <v>55.7</v>
      </c>
      <c r="M11" s="160">
        <v>4.3</v>
      </c>
      <c r="N11" s="167">
        <v>94.3</v>
      </c>
      <c r="O11" s="189">
        <v>24.1</v>
      </c>
      <c r="P11" s="160">
        <v>48.9</v>
      </c>
      <c r="Q11" s="160">
        <v>37.6</v>
      </c>
      <c r="R11" s="160">
        <v>13.5</v>
      </c>
      <c r="S11" s="226">
        <v>4</v>
      </c>
    </row>
    <row r="12" spans="1:19" s="145" customFormat="1" ht="30" customHeight="1" x14ac:dyDescent="0.3">
      <c r="A12" s="107">
        <v>43830</v>
      </c>
      <c r="B12" s="182" t="s">
        <v>95</v>
      </c>
      <c r="C12" s="182" t="s">
        <v>106</v>
      </c>
      <c r="D12" s="281">
        <v>40</v>
      </c>
      <c r="E12" s="281">
        <v>51.3</v>
      </c>
      <c r="F12" s="282">
        <v>64.8</v>
      </c>
      <c r="G12" s="160">
        <v>2.8</v>
      </c>
      <c r="H12" s="167">
        <v>5.4</v>
      </c>
      <c r="I12" s="176">
        <v>89</v>
      </c>
      <c r="J12" s="167">
        <v>56.3</v>
      </c>
      <c r="K12" s="160">
        <v>5.4</v>
      </c>
      <c r="L12" s="176">
        <v>56.5</v>
      </c>
      <c r="M12" s="160">
        <v>1.7</v>
      </c>
      <c r="N12" s="167">
        <v>94.2</v>
      </c>
      <c r="O12" s="189">
        <v>29.8</v>
      </c>
      <c r="P12" s="160">
        <v>42.1</v>
      </c>
      <c r="Q12" s="160">
        <v>41.7</v>
      </c>
      <c r="R12" s="160">
        <v>15.4</v>
      </c>
      <c r="S12" s="226">
        <v>3.6</v>
      </c>
    </row>
    <row r="13" spans="1:19" s="192" customFormat="1" ht="30" customHeight="1" x14ac:dyDescent="0.3">
      <c r="A13" s="149">
        <v>43830</v>
      </c>
      <c r="B13" s="184" t="s">
        <v>108</v>
      </c>
      <c r="C13" s="184" t="s">
        <v>104</v>
      </c>
      <c r="D13" s="341">
        <v>147</v>
      </c>
      <c r="E13" s="334">
        <v>67.099999999999994</v>
      </c>
      <c r="F13" s="335">
        <v>91.9</v>
      </c>
      <c r="G13" s="186">
        <v>3.1</v>
      </c>
      <c r="H13" s="187">
        <v>7.7</v>
      </c>
      <c r="I13" s="188">
        <v>85.9</v>
      </c>
      <c r="J13" s="187">
        <v>49.5</v>
      </c>
      <c r="K13" s="186">
        <v>6.1</v>
      </c>
      <c r="L13" s="188">
        <v>56.4</v>
      </c>
      <c r="M13" s="186">
        <v>2.2000000000000002</v>
      </c>
      <c r="N13" s="187">
        <v>95.6</v>
      </c>
      <c r="O13" s="188">
        <v>27.7</v>
      </c>
      <c r="P13" s="186">
        <v>51.8</v>
      </c>
      <c r="Q13" s="186">
        <v>33.799999999999997</v>
      </c>
      <c r="R13" s="186">
        <v>13.7</v>
      </c>
      <c r="S13" s="227">
        <v>5.4</v>
      </c>
    </row>
    <row r="14" spans="1:19" s="145" customFormat="1" ht="30" customHeight="1" x14ac:dyDescent="0.3">
      <c r="A14" s="107">
        <v>44196</v>
      </c>
      <c r="B14" s="182" t="s">
        <v>107</v>
      </c>
      <c r="C14" s="182" t="s">
        <v>96</v>
      </c>
      <c r="D14" s="326">
        <v>37</v>
      </c>
      <c r="E14" s="281">
        <v>75.5</v>
      </c>
      <c r="F14" s="282">
        <v>95.3</v>
      </c>
      <c r="G14" s="160">
        <v>3.3</v>
      </c>
      <c r="H14" s="167">
        <v>14.6</v>
      </c>
      <c r="I14" s="176">
        <v>86.9</v>
      </c>
      <c r="J14" s="167">
        <v>51.8</v>
      </c>
      <c r="K14" s="160">
        <v>5.6</v>
      </c>
      <c r="L14" s="176">
        <v>57.6</v>
      </c>
      <c r="M14" s="160">
        <v>3.3</v>
      </c>
      <c r="N14" s="167">
        <v>95.3</v>
      </c>
      <c r="O14" s="189">
        <v>26.2</v>
      </c>
      <c r="P14" s="160">
        <v>53.8</v>
      </c>
      <c r="Q14" s="160">
        <v>25.6</v>
      </c>
      <c r="R14" s="160">
        <v>20.100000000000001</v>
      </c>
      <c r="S14" s="226">
        <v>7</v>
      </c>
    </row>
    <row r="15" spans="1:19" s="145" customFormat="1" ht="30" customHeight="1" x14ac:dyDescent="0.3">
      <c r="A15" s="107">
        <v>44196</v>
      </c>
      <c r="B15" s="182" t="s">
        <v>107</v>
      </c>
      <c r="C15" s="182" t="s">
        <v>97</v>
      </c>
      <c r="D15" s="326">
        <v>79</v>
      </c>
      <c r="E15" s="281">
        <v>65.8</v>
      </c>
      <c r="F15" s="282">
        <v>88.7</v>
      </c>
      <c r="G15" s="160">
        <v>3</v>
      </c>
      <c r="H15" s="167">
        <v>8.3000000000000007</v>
      </c>
      <c r="I15" s="176">
        <v>85.1</v>
      </c>
      <c r="J15" s="167">
        <v>53.8</v>
      </c>
      <c r="K15" s="160">
        <v>5.4</v>
      </c>
      <c r="L15" s="176">
        <v>56.6</v>
      </c>
      <c r="M15" s="160">
        <v>3.4</v>
      </c>
      <c r="N15" s="167">
        <v>95.7</v>
      </c>
      <c r="O15" s="189">
        <v>30.7</v>
      </c>
      <c r="P15" s="160">
        <v>51.6</v>
      </c>
      <c r="Q15" s="160">
        <v>38.5</v>
      </c>
      <c r="R15" s="160">
        <v>9.5</v>
      </c>
      <c r="S15" s="226">
        <v>4.8</v>
      </c>
    </row>
    <row r="16" spans="1:19" s="145" customFormat="1" ht="30" customHeight="1" x14ac:dyDescent="0.3">
      <c r="A16" s="107">
        <v>44196</v>
      </c>
      <c r="B16" s="182" t="s">
        <v>107</v>
      </c>
      <c r="C16" s="182" t="s">
        <v>103</v>
      </c>
      <c r="D16" s="326">
        <v>34</v>
      </c>
      <c r="E16" s="281">
        <v>69.400000000000006</v>
      </c>
      <c r="F16" s="282">
        <v>95.2</v>
      </c>
      <c r="G16" s="160">
        <v>3.1</v>
      </c>
      <c r="H16" s="167">
        <v>2.7</v>
      </c>
      <c r="I16" s="176">
        <v>89</v>
      </c>
      <c r="J16" s="167">
        <v>55.8</v>
      </c>
      <c r="K16" s="160">
        <v>4.4000000000000004</v>
      </c>
      <c r="L16" s="176">
        <v>55.1</v>
      </c>
      <c r="M16" s="160">
        <v>1.7</v>
      </c>
      <c r="N16" s="167">
        <v>98</v>
      </c>
      <c r="O16" s="189">
        <v>27.8</v>
      </c>
      <c r="P16" s="160">
        <v>52.4</v>
      </c>
      <c r="Q16" s="160">
        <v>35.799999999999997</v>
      </c>
      <c r="R16" s="160">
        <v>11.9</v>
      </c>
      <c r="S16" s="226">
        <v>7.3</v>
      </c>
    </row>
    <row r="17" spans="1:19" s="145" customFormat="1" ht="30" customHeight="1" x14ac:dyDescent="0.3">
      <c r="A17" s="107">
        <v>44196</v>
      </c>
      <c r="B17" s="182" t="s">
        <v>95</v>
      </c>
      <c r="C17" s="69" t="s">
        <v>1</v>
      </c>
      <c r="D17" s="326">
        <v>30</v>
      </c>
      <c r="E17" s="281">
        <v>90.9</v>
      </c>
      <c r="F17" s="282">
        <v>97.3</v>
      </c>
      <c r="G17" s="160">
        <v>3.6</v>
      </c>
      <c r="H17" s="167">
        <v>13.1</v>
      </c>
      <c r="I17" s="176">
        <v>82.6</v>
      </c>
      <c r="J17" s="167">
        <v>44.1</v>
      </c>
      <c r="K17" s="160">
        <v>8.1</v>
      </c>
      <c r="L17" s="176">
        <v>57.1</v>
      </c>
      <c r="M17" s="160">
        <v>4.2</v>
      </c>
      <c r="N17" s="167">
        <v>96.5</v>
      </c>
      <c r="O17" s="189">
        <v>24.3</v>
      </c>
      <c r="P17" s="160">
        <v>67</v>
      </c>
      <c r="Q17" s="160">
        <v>22.4</v>
      </c>
      <c r="R17" s="160">
        <v>10.5</v>
      </c>
      <c r="S17" s="226">
        <v>9</v>
      </c>
    </row>
    <row r="18" spans="1:19" s="145" customFormat="1" ht="30" customHeight="1" x14ac:dyDescent="0.3">
      <c r="A18" s="107">
        <v>44196</v>
      </c>
      <c r="B18" s="182" t="s">
        <v>95</v>
      </c>
      <c r="C18" s="69" t="s">
        <v>2</v>
      </c>
      <c r="D18" s="326">
        <v>32</v>
      </c>
      <c r="E18" s="340">
        <v>86.5</v>
      </c>
      <c r="F18" s="282">
        <v>92.5</v>
      </c>
      <c r="G18" s="160">
        <v>3.3</v>
      </c>
      <c r="H18" s="167">
        <v>9.6</v>
      </c>
      <c r="I18" s="176">
        <v>87.5</v>
      </c>
      <c r="J18" s="167">
        <v>51.1</v>
      </c>
      <c r="K18" s="160">
        <v>6</v>
      </c>
      <c r="L18" s="176">
        <v>57.2</v>
      </c>
      <c r="M18" s="160">
        <v>1</v>
      </c>
      <c r="N18" s="167">
        <v>97.1</v>
      </c>
      <c r="O18" s="189">
        <v>32.1</v>
      </c>
      <c r="P18" s="160">
        <v>49.6</v>
      </c>
      <c r="Q18" s="160">
        <v>32.700000000000003</v>
      </c>
      <c r="R18" s="160">
        <v>16.100000000000001</v>
      </c>
      <c r="S18" s="226">
        <v>6.8</v>
      </c>
    </row>
    <row r="19" spans="1:19" s="145" customFormat="1" ht="30" customHeight="1" x14ac:dyDescent="0.3">
      <c r="A19" s="107">
        <v>44196</v>
      </c>
      <c r="B19" s="182" t="s">
        <v>95</v>
      </c>
      <c r="C19" s="69" t="s">
        <v>3</v>
      </c>
      <c r="D19" s="326">
        <v>45</v>
      </c>
      <c r="E19" s="281">
        <v>65.2</v>
      </c>
      <c r="F19" s="282">
        <v>49.8</v>
      </c>
      <c r="G19" s="160">
        <v>2.9</v>
      </c>
      <c r="H19" s="167">
        <v>4.4000000000000004</v>
      </c>
      <c r="I19" s="176">
        <v>87</v>
      </c>
      <c r="J19" s="167">
        <v>57.8</v>
      </c>
      <c r="K19" s="160">
        <v>3.7</v>
      </c>
      <c r="L19" s="176">
        <v>55.7</v>
      </c>
      <c r="M19" s="160">
        <v>4.4000000000000004</v>
      </c>
      <c r="N19" s="167">
        <v>97</v>
      </c>
      <c r="O19" s="189">
        <v>24.8</v>
      </c>
      <c r="P19" s="160">
        <v>49.6</v>
      </c>
      <c r="Q19" s="160">
        <v>38.5</v>
      </c>
      <c r="R19" s="160">
        <v>11.9</v>
      </c>
      <c r="S19" s="226">
        <v>5</v>
      </c>
    </row>
    <row r="20" spans="1:19" s="145" customFormat="1" ht="30" customHeight="1" x14ac:dyDescent="0.3">
      <c r="A20" s="107">
        <v>44196</v>
      </c>
      <c r="B20" s="182" t="s">
        <v>95</v>
      </c>
      <c r="C20" s="182" t="s">
        <v>106</v>
      </c>
      <c r="D20" s="326">
        <v>43</v>
      </c>
      <c r="E20" s="281">
        <v>54.4</v>
      </c>
      <c r="F20" s="282">
        <v>64.099999999999994</v>
      </c>
      <c r="G20" s="160">
        <v>2.8</v>
      </c>
      <c r="H20" s="167">
        <v>9</v>
      </c>
      <c r="I20" s="176">
        <v>87.8</v>
      </c>
      <c r="J20" s="167">
        <v>58.3</v>
      </c>
      <c r="K20" s="160">
        <v>4.3</v>
      </c>
      <c r="L20" s="176">
        <v>56.4</v>
      </c>
      <c r="M20" s="160">
        <v>2.1</v>
      </c>
      <c r="N20" s="167">
        <v>94.2</v>
      </c>
      <c r="O20" s="189">
        <v>34.1</v>
      </c>
      <c r="P20" s="160">
        <v>46.8</v>
      </c>
      <c r="Q20" s="160">
        <v>40.799999999999997</v>
      </c>
      <c r="R20" s="160">
        <v>12.4</v>
      </c>
      <c r="S20" s="226">
        <v>4.0999999999999996</v>
      </c>
    </row>
    <row r="21" spans="1:19" s="192" customFormat="1" ht="30" customHeight="1" x14ac:dyDescent="0.3">
      <c r="A21" s="149">
        <v>44196</v>
      </c>
      <c r="B21" s="184" t="s">
        <v>108</v>
      </c>
      <c r="C21" s="184" t="s">
        <v>104</v>
      </c>
      <c r="D21" s="333">
        <v>150</v>
      </c>
      <c r="E21" s="334">
        <v>68.8</v>
      </c>
      <c r="F21" s="335">
        <v>93</v>
      </c>
      <c r="G21" s="154">
        <v>3.1</v>
      </c>
      <c r="H21" s="217">
        <v>8.6</v>
      </c>
      <c r="I21" s="206">
        <v>86.4</v>
      </c>
      <c r="J21" s="187">
        <v>53.8</v>
      </c>
      <c r="K21" s="186">
        <v>5.2</v>
      </c>
      <c r="L21" s="188">
        <v>56.5</v>
      </c>
      <c r="M21" s="186">
        <v>3</v>
      </c>
      <c r="N21" s="187">
        <v>96.1</v>
      </c>
      <c r="O21" s="188">
        <v>28.9</v>
      </c>
      <c r="P21" s="186">
        <v>52.3</v>
      </c>
      <c r="Q21" s="186">
        <v>34.700000000000003</v>
      </c>
      <c r="R21" s="186">
        <v>12.7</v>
      </c>
      <c r="S21" s="227">
        <v>5.9</v>
      </c>
    </row>
    <row r="22" spans="1:19" s="145" customFormat="1" ht="30" customHeight="1" x14ac:dyDescent="0.3">
      <c r="C22" s="148"/>
      <c r="G22" s="160"/>
      <c r="H22" s="160"/>
      <c r="I22" s="160"/>
      <c r="J22" s="160"/>
      <c r="K22" s="160"/>
      <c r="L22" s="160"/>
      <c r="M22" s="160"/>
      <c r="N22" s="160"/>
      <c r="O22" s="169"/>
      <c r="P22" s="160"/>
      <c r="Q22" s="160"/>
      <c r="R22" s="160"/>
      <c r="S22" s="160"/>
    </row>
    <row r="23" spans="1:19" s="145" customFormat="1" ht="30" customHeight="1" x14ac:dyDescent="0.3">
      <c r="C23" s="148"/>
      <c r="G23" s="160"/>
      <c r="H23" s="160"/>
      <c r="I23" s="160"/>
      <c r="J23" s="160"/>
      <c r="K23" s="160"/>
      <c r="L23" s="160"/>
      <c r="M23" s="160"/>
      <c r="N23" s="160"/>
      <c r="O23" s="169"/>
      <c r="P23" s="160"/>
      <c r="Q23" s="160"/>
      <c r="R23" s="160"/>
      <c r="S23" s="160"/>
    </row>
    <row r="24" spans="1:19" s="145" customFormat="1" ht="30" customHeight="1" x14ac:dyDescent="0.3">
      <c r="C24" s="148"/>
      <c r="G24" s="160"/>
      <c r="H24" s="160"/>
      <c r="I24" s="160"/>
      <c r="J24" s="160"/>
      <c r="K24" s="160"/>
      <c r="L24" s="160"/>
      <c r="M24" s="160"/>
      <c r="N24" s="160"/>
      <c r="O24" s="169"/>
      <c r="P24" s="160"/>
      <c r="Q24" s="160"/>
      <c r="R24" s="160"/>
      <c r="S24" s="160"/>
    </row>
    <row r="25" spans="1:19" s="145" customFormat="1" ht="30" customHeight="1" x14ac:dyDescent="0.3">
      <c r="C25" s="148"/>
      <c r="G25" s="160"/>
      <c r="H25" s="160"/>
      <c r="I25" s="160"/>
      <c r="J25" s="160"/>
      <c r="K25" s="160"/>
      <c r="L25" s="160"/>
      <c r="M25" s="160"/>
      <c r="N25" s="160"/>
      <c r="O25" s="169"/>
      <c r="P25" s="160"/>
      <c r="Q25" s="160"/>
      <c r="R25" s="160"/>
      <c r="S25" s="160"/>
    </row>
    <row r="26" spans="1:19" s="145" customFormat="1" ht="30" customHeight="1" x14ac:dyDescent="0.3">
      <c r="C26" s="148"/>
      <c r="G26" s="160"/>
      <c r="H26" s="160"/>
      <c r="I26" s="160"/>
      <c r="J26" s="160"/>
      <c r="K26" s="160"/>
      <c r="L26" s="160"/>
      <c r="M26" s="160"/>
      <c r="N26" s="160"/>
      <c r="O26" s="169"/>
      <c r="P26" s="160"/>
      <c r="Q26" s="160"/>
      <c r="R26" s="160"/>
      <c r="S26" s="160"/>
    </row>
    <row r="27" spans="1:19" s="145" customFormat="1" ht="30" customHeight="1" x14ac:dyDescent="0.3">
      <c r="C27" s="148"/>
      <c r="G27" s="160"/>
      <c r="H27" s="160"/>
      <c r="I27" s="160"/>
      <c r="J27" s="160"/>
      <c r="K27" s="160"/>
      <c r="L27" s="160"/>
      <c r="M27" s="160"/>
      <c r="N27" s="160"/>
      <c r="O27" s="169"/>
      <c r="P27" s="160"/>
      <c r="Q27" s="160"/>
      <c r="R27" s="160"/>
      <c r="S27" s="160"/>
    </row>
    <row r="28" spans="1:19" s="145" customFormat="1" ht="30" customHeight="1" x14ac:dyDescent="0.3">
      <c r="C28" s="148"/>
      <c r="G28" s="160"/>
      <c r="H28" s="160"/>
      <c r="I28" s="160"/>
      <c r="J28" s="160"/>
      <c r="K28" s="160"/>
      <c r="L28" s="160"/>
      <c r="M28" s="160"/>
      <c r="N28" s="160"/>
      <c r="O28" s="169"/>
      <c r="P28" s="160"/>
      <c r="Q28" s="160"/>
      <c r="R28" s="160"/>
      <c r="S28" s="160"/>
    </row>
    <row r="29" spans="1:19" s="145" customFormat="1" ht="30" customHeight="1" x14ac:dyDescent="0.3">
      <c r="C29" s="148"/>
      <c r="G29" s="160"/>
      <c r="H29" s="160"/>
      <c r="I29" s="160"/>
      <c r="J29" s="160"/>
      <c r="K29" s="160"/>
      <c r="L29" s="160"/>
      <c r="M29" s="160"/>
      <c r="N29" s="160"/>
      <c r="O29" s="169"/>
      <c r="P29" s="160"/>
      <c r="Q29" s="160"/>
      <c r="R29" s="160"/>
      <c r="S29" s="160"/>
    </row>
    <row r="30" spans="1:19" s="145" customFormat="1" ht="30" customHeight="1" x14ac:dyDescent="0.3">
      <c r="C30" s="148"/>
      <c r="G30" s="160"/>
      <c r="H30" s="160"/>
      <c r="I30" s="160"/>
      <c r="J30" s="160"/>
      <c r="K30" s="160"/>
      <c r="L30" s="160"/>
      <c r="M30" s="160"/>
      <c r="N30" s="160"/>
      <c r="O30" s="169"/>
      <c r="P30" s="160"/>
      <c r="Q30" s="160"/>
      <c r="R30" s="160"/>
      <c r="S30" s="160"/>
    </row>
    <row r="31" spans="1:19" s="145" customFormat="1" ht="30" customHeight="1" x14ac:dyDescent="0.3">
      <c r="C31" s="148"/>
      <c r="G31" s="160"/>
      <c r="H31" s="160"/>
      <c r="I31" s="160"/>
      <c r="J31" s="160"/>
      <c r="K31" s="160"/>
      <c r="L31" s="160"/>
      <c r="M31" s="160"/>
      <c r="N31" s="160"/>
      <c r="O31" s="169"/>
      <c r="P31" s="160"/>
      <c r="Q31" s="160"/>
      <c r="R31" s="160"/>
      <c r="S31" s="160"/>
    </row>
    <row r="32" spans="1:19" s="145" customFormat="1" ht="30" customHeight="1" x14ac:dyDescent="0.3">
      <c r="C32" s="148"/>
      <c r="G32" s="160"/>
      <c r="H32" s="160"/>
      <c r="I32" s="160"/>
      <c r="J32" s="160"/>
      <c r="K32" s="160"/>
      <c r="L32" s="160"/>
      <c r="M32" s="160"/>
      <c r="N32" s="160"/>
      <c r="O32" s="169"/>
      <c r="P32" s="160"/>
      <c r="Q32" s="160"/>
      <c r="R32" s="160"/>
      <c r="S32" s="160"/>
    </row>
    <row r="33" spans="3:19" s="145" customFormat="1" ht="30" customHeight="1" x14ac:dyDescent="0.3">
      <c r="C33" s="148"/>
      <c r="G33" s="160"/>
      <c r="H33" s="160"/>
      <c r="I33" s="160"/>
      <c r="J33" s="160"/>
      <c r="K33" s="160"/>
      <c r="L33" s="160"/>
      <c r="M33" s="160"/>
      <c r="N33" s="160"/>
      <c r="O33" s="169"/>
      <c r="P33" s="160"/>
      <c r="Q33" s="160"/>
      <c r="R33" s="160"/>
      <c r="S33" s="160"/>
    </row>
    <row r="34" spans="3:19" s="145" customFormat="1" ht="30" customHeight="1" x14ac:dyDescent="0.3">
      <c r="C34" s="148"/>
      <c r="G34" s="160"/>
      <c r="H34" s="160"/>
      <c r="I34" s="160"/>
      <c r="J34" s="160"/>
      <c r="K34" s="160"/>
      <c r="L34" s="160"/>
      <c r="M34" s="160"/>
      <c r="N34" s="160"/>
      <c r="O34" s="169"/>
      <c r="P34" s="160"/>
      <c r="Q34" s="160"/>
      <c r="R34" s="160"/>
      <c r="S34" s="160"/>
    </row>
    <row r="35" spans="3:19" s="145" customFormat="1" ht="30" customHeight="1" x14ac:dyDescent="0.3">
      <c r="C35" s="148"/>
      <c r="G35" s="160"/>
      <c r="H35" s="160"/>
      <c r="I35" s="160"/>
      <c r="J35" s="160"/>
      <c r="K35" s="160"/>
      <c r="L35" s="160"/>
      <c r="M35" s="160"/>
      <c r="N35" s="160"/>
      <c r="O35" s="169"/>
      <c r="P35" s="160"/>
      <c r="Q35" s="160"/>
      <c r="R35" s="160"/>
      <c r="S35" s="160"/>
    </row>
    <row r="36" spans="3:19" s="145" customFormat="1" ht="30" customHeight="1" x14ac:dyDescent="0.3">
      <c r="C36" s="148"/>
      <c r="G36" s="160"/>
      <c r="H36" s="160"/>
      <c r="I36" s="160"/>
      <c r="J36" s="160"/>
      <c r="K36" s="160"/>
      <c r="L36" s="160"/>
      <c r="M36" s="160"/>
      <c r="N36" s="160"/>
      <c r="O36" s="169"/>
      <c r="P36" s="160"/>
      <c r="Q36" s="160"/>
      <c r="R36" s="160"/>
      <c r="S36" s="160"/>
    </row>
    <row r="37" spans="3:19" s="145" customFormat="1" ht="30" customHeight="1" x14ac:dyDescent="0.3">
      <c r="C37" s="148"/>
      <c r="G37" s="160"/>
      <c r="H37" s="160"/>
      <c r="I37" s="160"/>
      <c r="J37" s="160"/>
      <c r="K37" s="160"/>
      <c r="L37" s="160"/>
      <c r="M37" s="160"/>
      <c r="N37" s="160"/>
      <c r="O37" s="169"/>
      <c r="P37" s="160"/>
      <c r="Q37" s="160"/>
      <c r="R37" s="160"/>
      <c r="S37" s="160"/>
    </row>
    <row r="38" spans="3:19" s="145" customFormat="1" ht="30" customHeight="1" x14ac:dyDescent="0.3">
      <c r="C38" s="148"/>
      <c r="G38" s="160"/>
      <c r="H38" s="160"/>
      <c r="I38" s="160"/>
      <c r="J38" s="160"/>
      <c r="K38" s="160"/>
      <c r="L38" s="160"/>
      <c r="M38" s="160"/>
      <c r="N38" s="160"/>
      <c r="O38" s="169"/>
      <c r="P38" s="160"/>
      <c r="Q38" s="160"/>
      <c r="R38" s="160"/>
      <c r="S38" s="160"/>
    </row>
    <row r="39" spans="3:19" s="145" customFormat="1" ht="30" customHeight="1" x14ac:dyDescent="0.3">
      <c r="C39" s="148"/>
      <c r="G39" s="160"/>
      <c r="H39" s="160"/>
      <c r="I39" s="160"/>
      <c r="J39" s="160"/>
      <c r="K39" s="160"/>
      <c r="L39" s="160"/>
      <c r="M39" s="160"/>
      <c r="N39" s="160"/>
      <c r="O39" s="169"/>
      <c r="P39" s="160"/>
      <c r="Q39" s="160"/>
      <c r="R39" s="160"/>
      <c r="S39" s="160"/>
    </row>
    <row r="40" spans="3:19" s="145" customFormat="1" ht="30" customHeight="1" x14ac:dyDescent="0.3">
      <c r="C40" s="148"/>
      <c r="G40" s="160"/>
      <c r="H40" s="160"/>
      <c r="I40" s="160"/>
      <c r="J40" s="160"/>
      <c r="K40" s="160"/>
      <c r="L40" s="160"/>
      <c r="M40" s="160"/>
      <c r="N40" s="160"/>
      <c r="O40" s="169"/>
      <c r="P40" s="160"/>
      <c r="Q40" s="160"/>
      <c r="R40" s="160"/>
      <c r="S40" s="160"/>
    </row>
    <row r="41" spans="3:19" s="145" customFormat="1" ht="30" customHeight="1" x14ac:dyDescent="0.3">
      <c r="C41" s="148"/>
      <c r="K41" s="160"/>
      <c r="L41" s="160"/>
      <c r="O41" s="151"/>
    </row>
    <row r="42" spans="3:19" s="145" customFormat="1" ht="30" customHeight="1" x14ac:dyDescent="0.3">
      <c r="C42" s="148"/>
      <c r="K42" s="160"/>
      <c r="L42" s="160"/>
      <c r="O42" s="151"/>
    </row>
    <row r="43" spans="3:19" s="145" customFormat="1" ht="30" customHeight="1" x14ac:dyDescent="0.3">
      <c r="C43" s="148"/>
      <c r="K43" s="160"/>
      <c r="L43" s="160"/>
      <c r="O43" s="151"/>
    </row>
    <row r="44" spans="3:19" s="145" customFormat="1" ht="30" customHeight="1" x14ac:dyDescent="0.3">
      <c r="C44" s="148"/>
      <c r="K44" s="160"/>
      <c r="L44" s="160"/>
      <c r="O44" s="151"/>
    </row>
    <row r="45" spans="3:19" s="145" customFormat="1" ht="30" customHeight="1" x14ac:dyDescent="0.3">
      <c r="C45" s="148"/>
      <c r="K45" s="160"/>
      <c r="L45" s="160"/>
      <c r="O45" s="151"/>
    </row>
    <row r="46" spans="3:19" s="145" customFormat="1" ht="30" customHeight="1" x14ac:dyDescent="0.3">
      <c r="C46" s="148"/>
      <c r="K46" s="160"/>
      <c r="L46" s="160"/>
      <c r="O46" s="151"/>
    </row>
    <row r="47" spans="3:19" s="145" customFormat="1" ht="30" customHeight="1" x14ac:dyDescent="0.3">
      <c r="C47" s="148"/>
      <c r="K47" s="160"/>
      <c r="L47" s="160"/>
      <c r="O47" s="151"/>
    </row>
    <row r="48" spans="3:19" s="145" customFormat="1" ht="30" customHeight="1" x14ac:dyDescent="0.3">
      <c r="C48" s="148"/>
      <c r="K48" s="160"/>
      <c r="L48" s="160"/>
      <c r="O48" s="151"/>
    </row>
    <row r="49" spans="3:15" s="145" customFormat="1" ht="30" customHeight="1" x14ac:dyDescent="0.3">
      <c r="C49" s="148"/>
      <c r="K49" s="160"/>
      <c r="L49" s="160"/>
      <c r="O49" s="151"/>
    </row>
    <row r="50" spans="3:15" s="145" customFormat="1" ht="30" customHeight="1" x14ac:dyDescent="0.3">
      <c r="C50" s="148"/>
      <c r="K50" s="160"/>
      <c r="L50" s="160"/>
      <c r="O50" s="151"/>
    </row>
    <row r="51" spans="3:15" s="145" customFormat="1" ht="30" customHeight="1" x14ac:dyDescent="0.3">
      <c r="C51" s="148"/>
      <c r="K51" s="160"/>
      <c r="L51" s="160"/>
      <c r="O51" s="151"/>
    </row>
    <row r="52" spans="3:15" s="145" customFormat="1" ht="30" customHeight="1" x14ac:dyDescent="0.3">
      <c r="C52" s="148"/>
      <c r="K52" s="160"/>
      <c r="L52" s="160"/>
      <c r="O52" s="151"/>
    </row>
    <row r="53" spans="3:15" s="145" customFormat="1" ht="30" customHeight="1" x14ac:dyDescent="0.3">
      <c r="C53" s="148"/>
      <c r="O53" s="151"/>
    </row>
    <row r="54" spans="3:15" s="145" customFormat="1" ht="30" customHeight="1" x14ac:dyDescent="0.3">
      <c r="C54" s="148"/>
      <c r="O54" s="151"/>
    </row>
    <row r="55" spans="3:15" s="145" customFormat="1" ht="30" customHeight="1" x14ac:dyDescent="0.3">
      <c r="C55" s="148"/>
      <c r="O55" s="151"/>
    </row>
    <row r="56" spans="3:15" s="145" customFormat="1" ht="30" customHeight="1" x14ac:dyDescent="0.3">
      <c r="C56" s="148"/>
      <c r="O56" s="151"/>
    </row>
    <row r="57" spans="3:15" s="145" customFormat="1" ht="30" customHeight="1" x14ac:dyDescent="0.3">
      <c r="C57" s="148"/>
      <c r="O57" s="151"/>
    </row>
    <row r="58" spans="3:15" s="145" customFormat="1" ht="30" customHeight="1" x14ac:dyDescent="0.3">
      <c r="C58" s="148"/>
      <c r="O58" s="151"/>
    </row>
    <row r="59" spans="3:15" s="145" customFormat="1" ht="30" customHeight="1" x14ac:dyDescent="0.3">
      <c r="C59" s="148"/>
      <c r="O59" s="151"/>
    </row>
    <row r="60" spans="3:15" s="145" customFormat="1" ht="30" customHeight="1" x14ac:dyDescent="0.3">
      <c r="C60" s="148"/>
      <c r="O60" s="151"/>
    </row>
    <row r="61" spans="3:15" s="145" customFormat="1" ht="30" customHeight="1" x14ac:dyDescent="0.3">
      <c r="C61" s="148"/>
      <c r="O61" s="151"/>
    </row>
    <row r="62" spans="3:15" s="145" customFormat="1" ht="30" customHeight="1" x14ac:dyDescent="0.3">
      <c r="C62" s="148"/>
      <c r="O62" s="151"/>
    </row>
    <row r="63" spans="3:15" s="145" customFormat="1" ht="30" customHeight="1" x14ac:dyDescent="0.3">
      <c r="C63" s="148"/>
      <c r="O63" s="151"/>
    </row>
    <row r="64" spans="3:15" s="145" customFormat="1" ht="30" customHeight="1" x14ac:dyDescent="0.3">
      <c r="C64" s="148"/>
      <c r="O64" s="151"/>
    </row>
    <row r="65" spans="3:15" s="145" customFormat="1" ht="30" customHeight="1" x14ac:dyDescent="0.3">
      <c r="C65" s="148"/>
      <c r="O65" s="151"/>
    </row>
    <row r="66" spans="3:15" s="145" customFormat="1" ht="30" customHeight="1" x14ac:dyDescent="0.3">
      <c r="C66" s="148"/>
      <c r="O66" s="151"/>
    </row>
    <row r="67" spans="3:15" s="145" customFormat="1" ht="30" customHeight="1" x14ac:dyDescent="0.3">
      <c r="C67" s="148"/>
      <c r="O67" s="151"/>
    </row>
    <row r="68" spans="3:15" s="145" customFormat="1" ht="30" customHeight="1" x14ac:dyDescent="0.3">
      <c r="C68" s="148"/>
      <c r="O68" s="151"/>
    </row>
    <row r="69" spans="3:15" s="145" customFormat="1" ht="30" customHeight="1" x14ac:dyDescent="0.3">
      <c r="C69" s="148"/>
      <c r="O69" s="151"/>
    </row>
    <row r="70" spans="3:15" s="145" customFormat="1" ht="30" customHeight="1" x14ac:dyDescent="0.3">
      <c r="C70" s="148"/>
      <c r="O70" s="151"/>
    </row>
    <row r="71" spans="3:15" s="145" customFormat="1" ht="30" customHeight="1" x14ac:dyDescent="0.3">
      <c r="C71" s="148"/>
      <c r="O71" s="151"/>
    </row>
    <row r="72" spans="3:15" s="145" customFormat="1" ht="30" customHeight="1" x14ac:dyDescent="0.3">
      <c r="C72" s="148"/>
      <c r="O72" s="151"/>
    </row>
    <row r="73" spans="3:15" s="145" customFormat="1" ht="30" customHeight="1" x14ac:dyDescent="0.3">
      <c r="C73" s="148"/>
      <c r="O73" s="151"/>
    </row>
    <row r="74" spans="3:15" s="145" customFormat="1" ht="30" customHeight="1" x14ac:dyDescent="0.3">
      <c r="C74" s="148"/>
      <c r="O74" s="151"/>
    </row>
    <row r="75" spans="3:15" s="145" customFormat="1" ht="30" customHeight="1" x14ac:dyDescent="0.3">
      <c r="C75" s="148"/>
      <c r="O75" s="151"/>
    </row>
    <row r="76" spans="3:15" s="145" customFormat="1" ht="30" customHeight="1" x14ac:dyDescent="0.3">
      <c r="C76" s="148"/>
      <c r="O76" s="151"/>
    </row>
    <row r="77" spans="3:15" s="145" customFormat="1" ht="30" customHeight="1" x14ac:dyDescent="0.3">
      <c r="C77" s="148"/>
      <c r="O77" s="151"/>
    </row>
    <row r="78" spans="3:15" s="145" customFormat="1" ht="30" customHeight="1" x14ac:dyDescent="0.3">
      <c r="C78" s="148"/>
      <c r="O78" s="151"/>
    </row>
    <row r="79" spans="3:15" s="145" customFormat="1" ht="30" customHeight="1" x14ac:dyDescent="0.3">
      <c r="C79" s="148"/>
      <c r="O79" s="151"/>
    </row>
    <row r="80" spans="3:15" s="145" customFormat="1" ht="30" customHeight="1" x14ac:dyDescent="0.3">
      <c r="C80" s="148"/>
      <c r="O80" s="151"/>
    </row>
    <row r="81" spans="3:15" s="145" customFormat="1" ht="30" customHeight="1" x14ac:dyDescent="0.3">
      <c r="C81" s="148"/>
      <c r="O81" s="151"/>
    </row>
    <row r="82" spans="3:15" s="145" customFormat="1" ht="30" customHeight="1" x14ac:dyDescent="0.3">
      <c r="C82" s="148"/>
      <c r="O82" s="151"/>
    </row>
    <row r="83" spans="3:15" s="145" customFormat="1" ht="30" customHeight="1" x14ac:dyDescent="0.3">
      <c r="C83" s="148"/>
      <c r="O83" s="151"/>
    </row>
    <row r="84" spans="3:15" s="145" customFormat="1" ht="30" customHeight="1" x14ac:dyDescent="0.3">
      <c r="C84" s="148"/>
      <c r="O84" s="151"/>
    </row>
    <row r="85" spans="3:15" s="145" customFormat="1" ht="30" customHeight="1" x14ac:dyDescent="0.3">
      <c r="C85" s="148"/>
      <c r="O85" s="151"/>
    </row>
    <row r="86" spans="3:15" s="145" customFormat="1" ht="30" customHeight="1" x14ac:dyDescent="0.3">
      <c r="C86" s="148"/>
      <c r="O86" s="151"/>
    </row>
    <row r="87" spans="3:15" s="145" customFormat="1" ht="30" customHeight="1" x14ac:dyDescent="0.3">
      <c r="C87" s="148"/>
      <c r="O87" s="151"/>
    </row>
    <row r="88" spans="3:15" s="145" customFormat="1" ht="30" customHeight="1" x14ac:dyDescent="0.3">
      <c r="C88" s="148"/>
      <c r="O88" s="151"/>
    </row>
    <row r="89" spans="3:15" s="145" customFormat="1" ht="30" customHeight="1" x14ac:dyDescent="0.3">
      <c r="C89" s="148"/>
      <c r="O89" s="151"/>
    </row>
    <row r="90" spans="3:15" s="145" customFormat="1" ht="30" customHeight="1" x14ac:dyDescent="0.3">
      <c r="C90" s="148"/>
      <c r="O90" s="151"/>
    </row>
    <row r="91" spans="3:15" s="145" customFormat="1" ht="30" customHeight="1" x14ac:dyDescent="0.3">
      <c r="C91" s="148"/>
      <c r="O91" s="151"/>
    </row>
    <row r="92" spans="3:15" s="145" customFormat="1" ht="30" customHeight="1" x14ac:dyDescent="0.3">
      <c r="C92" s="148"/>
      <c r="O92" s="151"/>
    </row>
    <row r="93" spans="3:15" s="145" customFormat="1" ht="30" customHeight="1" x14ac:dyDescent="0.3">
      <c r="C93" s="148"/>
      <c r="O93" s="151"/>
    </row>
    <row r="94" spans="3:15" s="145" customFormat="1" ht="30" customHeight="1" x14ac:dyDescent="0.3">
      <c r="C94" s="148"/>
      <c r="O94" s="151"/>
    </row>
    <row r="95" spans="3:15" s="145" customFormat="1" ht="30" customHeight="1" x14ac:dyDescent="0.3">
      <c r="C95" s="148"/>
      <c r="O95" s="151"/>
    </row>
    <row r="96" spans="3:15" s="145" customFormat="1" ht="30" customHeight="1" x14ac:dyDescent="0.3">
      <c r="C96" s="148"/>
      <c r="O96" s="151"/>
    </row>
    <row r="97" spans="3:15" s="145" customFormat="1" ht="30" customHeight="1" x14ac:dyDescent="0.3">
      <c r="C97" s="148"/>
      <c r="O97" s="151"/>
    </row>
    <row r="98" spans="3:15" s="145" customFormat="1" ht="30" customHeight="1" x14ac:dyDescent="0.3">
      <c r="C98" s="148"/>
      <c r="O98" s="151"/>
    </row>
    <row r="99" spans="3:15" s="145" customFormat="1" ht="30" customHeight="1" x14ac:dyDescent="0.3">
      <c r="C99" s="148"/>
      <c r="O99" s="151"/>
    </row>
    <row r="100" spans="3:15" s="145" customFormat="1" ht="30" customHeight="1" x14ac:dyDescent="0.3">
      <c r="C100" s="148"/>
      <c r="O100" s="151"/>
    </row>
    <row r="101" spans="3:15" s="145" customFormat="1" ht="30" customHeight="1" x14ac:dyDescent="0.3">
      <c r="C101" s="148"/>
      <c r="O101" s="151"/>
    </row>
    <row r="102" spans="3:15" s="145" customFormat="1" ht="30" customHeight="1" x14ac:dyDescent="0.3">
      <c r="C102" s="148"/>
      <c r="O102" s="151"/>
    </row>
    <row r="103" spans="3:15" s="145" customFormat="1" ht="30" customHeight="1" x14ac:dyDescent="0.3">
      <c r="C103" s="148"/>
      <c r="O103" s="151"/>
    </row>
    <row r="104" spans="3:15" s="145" customFormat="1" ht="30" customHeight="1" x14ac:dyDescent="0.3">
      <c r="C104" s="148"/>
      <c r="O104" s="151"/>
    </row>
    <row r="105" spans="3:15" s="145" customFormat="1" ht="30" customHeight="1" x14ac:dyDescent="0.3">
      <c r="C105" s="148"/>
      <c r="O105" s="151"/>
    </row>
    <row r="106" spans="3:15" s="145" customFormat="1" ht="30" customHeight="1" x14ac:dyDescent="0.3">
      <c r="C106" s="148"/>
      <c r="O106" s="151"/>
    </row>
    <row r="107" spans="3:15" s="145" customFormat="1" ht="30" customHeight="1" x14ac:dyDescent="0.3">
      <c r="C107" s="148"/>
      <c r="O107" s="151"/>
    </row>
    <row r="108" spans="3:15" s="145" customFormat="1" ht="30" customHeight="1" x14ac:dyDescent="0.3">
      <c r="C108" s="148"/>
      <c r="O108" s="151"/>
    </row>
    <row r="109" spans="3:15" s="145" customFormat="1" ht="30" customHeight="1" x14ac:dyDescent="0.3">
      <c r="C109" s="148"/>
      <c r="O109" s="151"/>
    </row>
    <row r="110" spans="3:15" s="145" customFormat="1" ht="30" customHeight="1" x14ac:dyDescent="0.3">
      <c r="C110" s="148"/>
      <c r="O110" s="151"/>
    </row>
    <row r="111" spans="3:15" s="145" customFormat="1" ht="30" customHeight="1" x14ac:dyDescent="0.3">
      <c r="C111" s="148"/>
      <c r="O111" s="151"/>
    </row>
    <row r="112" spans="3:15" s="145" customFormat="1" ht="30" customHeight="1" x14ac:dyDescent="0.3">
      <c r="C112" s="148"/>
      <c r="O112" s="151"/>
    </row>
    <row r="113" spans="3:15" s="145" customFormat="1" ht="30" customHeight="1" x14ac:dyDescent="0.3">
      <c r="C113" s="148"/>
      <c r="O113" s="151"/>
    </row>
    <row r="114" spans="3:15" s="145" customFormat="1" ht="30" customHeight="1" x14ac:dyDescent="0.3">
      <c r="C114" s="148"/>
      <c r="O114" s="151"/>
    </row>
    <row r="115" spans="3:15" s="145" customFormat="1" ht="30" customHeight="1" x14ac:dyDescent="0.3">
      <c r="C115" s="148"/>
      <c r="O115" s="151"/>
    </row>
    <row r="116" spans="3:15" s="145" customFormat="1" ht="18" customHeight="1" x14ac:dyDescent="0.3">
      <c r="C116" s="148"/>
      <c r="O116" s="151"/>
    </row>
    <row r="117" spans="3:15" s="145" customFormat="1" ht="18" customHeight="1" x14ac:dyDescent="0.3">
      <c r="C117" s="148"/>
      <c r="O117" s="151"/>
    </row>
  </sheetData>
  <autoFilter ref="A5:C5" xr:uid="{319A67A6-357A-40A0-8ABE-A0E30FDEBAA1}"/>
  <mergeCells count="2">
    <mergeCell ref="D4:F4"/>
    <mergeCell ref="G4:S4"/>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1380-E328-4847-A254-5A542FADEB09}">
  <sheetPr>
    <tabColor rgb="FFFEF4E5"/>
  </sheetPr>
  <dimension ref="A1:S117"/>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7.33203125" style="138" customWidth="1"/>
    <col min="3" max="3" width="12.109375" style="136" customWidth="1"/>
    <col min="4" max="5" width="16.44140625" style="138" customWidth="1"/>
    <col min="6" max="6" width="22.44140625" style="138" customWidth="1"/>
    <col min="7" max="7" width="26.44140625" style="138" customWidth="1"/>
    <col min="8" max="8" width="21.21875" style="138" customWidth="1"/>
    <col min="9" max="9" width="25.109375" style="138" customWidth="1"/>
    <col min="10" max="12" width="15.6640625" style="138" customWidth="1"/>
    <col min="13" max="13" width="20" style="138" customWidth="1"/>
    <col min="14" max="14" width="16.33203125" style="138" customWidth="1"/>
    <col min="15" max="15" width="27.77734375" style="161" customWidth="1"/>
    <col min="16" max="16" width="15.5546875" style="138" customWidth="1"/>
    <col min="17" max="17" width="23.109375" style="138" customWidth="1"/>
    <col min="18" max="18" width="15.5546875" style="138" customWidth="1"/>
    <col min="19" max="19" width="25.21875" style="138" customWidth="1"/>
    <col min="20" max="16384" width="8.5546875" style="138"/>
  </cols>
  <sheetData>
    <row r="1" spans="1:19" s="68" customFormat="1" ht="18" customHeight="1" x14ac:dyDescent="0.3">
      <c r="A1" s="382" t="s">
        <v>382</v>
      </c>
      <c r="B1" s="382" t="s">
        <v>383</v>
      </c>
      <c r="C1" s="382"/>
      <c r="D1" s="382"/>
      <c r="E1" s="382"/>
      <c r="F1" s="382"/>
      <c r="G1" s="382"/>
      <c r="H1" s="382"/>
      <c r="O1" s="383"/>
    </row>
    <row r="2" spans="1:19" ht="18" customHeight="1" x14ac:dyDescent="0.3">
      <c r="B2" s="131" t="s">
        <v>384</v>
      </c>
      <c r="C2" s="138"/>
    </row>
    <row r="3" spans="1:19" s="145" customFormat="1" ht="18" customHeight="1" x14ac:dyDescent="0.3">
      <c r="C3" s="148"/>
      <c r="K3" s="160"/>
      <c r="L3" s="160"/>
      <c r="O3" s="151"/>
    </row>
    <row r="4" spans="1:19" s="145" customFormat="1" ht="45" customHeight="1" x14ac:dyDescent="0.3">
      <c r="A4" s="162"/>
      <c r="B4" s="162"/>
      <c r="C4" s="162"/>
      <c r="D4" s="642" t="s">
        <v>374</v>
      </c>
      <c r="E4" s="642"/>
      <c r="F4" s="637"/>
      <c r="G4" s="612" t="s">
        <v>375</v>
      </c>
      <c r="H4" s="614"/>
      <c r="I4" s="614"/>
      <c r="J4" s="614"/>
      <c r="K4" s="614"/>
      <c r="L4" s="614"/>
      <c r="M4" s="614"/>
      <c r="N4" s="614"/>
      <c r="O4" s="614"/>
      <c r="P4" s="614"/>
      <c r="Q4" s="614"/>
      <c r="R4" s="614"/>
      <c r="S4" s="615"/>
    </row>
    <row r="5" spans="1:19" s="145" customFormat="1" ht="45" customHeight="1" thickBot="1" x14ac:dyDescent="0.35">
      <c r="A5" s="163"/>
      <c r="B5" s="163"/>
      <c r="C5" s="163"/>
      <c r="D5" s="331" t="s">
        <v>269</v>
      </c>
      <c r="E5" s="331" t="s">
        <v>376</v>
      </c>
      <c r="F5" s="332" t="s">
        <v>346</v>
      </c>
      <c r="G5" s="143" t="s">
        <v>377</v>
      </c>
      <c r="H5" s="164" t="s">
        <v>363</v>
      </c>
      <c r="I5" s="228" t="s">
        <v>364</v>
      </c>
      <c r="J5" s="164" t="s">
        <v>323</v>
      </c>
      <c r="K5" s="143" t="s">
        <v>325</v>
      </c>
      <c r="L5" s="228" t="s">
        <v>324</v>
      </c>
      <c r="M5" s="143" t="s">
        <v>326</v>
      </c>
      <c r="N5" s="164" t="s">
        <v>327</v>
      </c>
      <c r="O5" s="229" t="s">
        <v>365</v>
      </c>
      <c r="P5" s="143" t="s">
        <v>238</v>
      </c>
      <c r="Q5" s="143" t="s">
        <v>329</v>
      </c>
      <c r="R5" s="143" t="s">
        <v>330</v>
      </c>
      <c r="S5" s="230" t="s">
        <v>378</v>
      </c>
    </row>
    <row r="6" spans="1:19" s="145" customFormat="1" ht="30" customHeight="1" x14ac:dyDescent="0.3">
      <c r="A6" s="107">
        <v>43830</v>
      </c>
      <c r="B6" s="182" t="s">
        <v>107</v>
      </c>
      <c r="C6" s="182" t="s">
        <v>96</v>
      </c>
      <c r="D6" s="326">
        <v>48</v>
      </c>
      <c r="E6" s="281">
        <v>98</v>
      </c>
      <c r="F6" s="282">
        <v>100</v>
      </c>
      <c r="G6" s="160">
        <v>3.5</v>
      </c>
      <c r="H6" s="167">
        <v>8.5</v>
      </c>
      <c r="I6" s="176">
        <v>89</v>
      </c>
      <c r="J6" s="167">
        <v>52.9</v>
      </c>
      <c r="K6" s="160">
        <v>4.8</v>
      </c>
      <c r="L6" s="176">
        <v>56.5</v>
      </c>
      <c r="M6" s="160">
        <v>0.7</v>
      </c>
      <c r="N6" s="167">
        <v>98</v>
      </c>
      <c r="O6" s="189">
        <v>25.5</v>
      </c>
      <c r="P6" s="160">
        <v>45.1</v>
      </c>
      <c r="Q6" s="160">
        <v>34.700000000000003</v>
      </c>
      <c r="R6" s="160">
        <v>20.2</v>
      </c>
      <c r="S6" s="226">
        <v>12.3</v>
      </c>
    </row>
    <row r="7" spans="1:19" s="145" customFormat="1" ht="30" customHeight="1" x14ac:dyDescent="0.3">
      <c r="A7" s="107">
        <v>43830</v>
      </c>
      <c r="B7" s="182" t="s">
        <v>107</v>
      </c>
      <c r="C7" s="182" t="s">
        <v>97</v>
      </c>
      <c r="D7" s="304">
        <v>107</v>
      </c>
      <c r="E7" s="340">
        <v>91.5</v>
      </c>
      <c r="F7" s="337">
        <v>98.9</v>
      </c>
      <c r="G7" s="158">
        <v>3.2</v>
      </c>
      <c r="H7" s="165">
        <v>3.3</v>
      </c>
      <c r="I7" s="174">
        <v>87.4</v>
      </c>
      <c r="J7" s="165">
        <v>52.6</v>
      </c>
      <c r="K7" s="158">
        <v>4.5999999999999996</v>
      </c>
      <c r="L7" s="174">
        <v>56.5</v>
      </c>
      <c r="M7" s="158">
        <v>2.5</v>
      </c>
      <c r="N7" s="165">
        <v>95.8</v>
      </c>
      <c r="O7" s="222">
        <v>22.4</v>
      </c>
      <c r="P7" s="158">
        <v>46</v>
      </c>
      <c r="Q7" s="158">
        <v>37.6</v>
      </c>
      <c r="R7" s="158">
        <v>16</v>
      </c>
      <c r="S7" s="216">
        <v>6.9</v>
      </c>
    </row>
    <row r="8" spans="1:19" s="145" customFormat="1" ht="30" customHeight="1" x14ac:dyDescent="0.3">
      <c r="A8" s="107">
        <v>43830</v>
      </c>
      <c r="B8" s="182" t="s">
        <v>107</v>
      </c>
      <c r="C8" s="182" t="s">
        <v>103</v>
      </c>
      <c r="D8" s="304">
        <v>51</v>
      </c>
      <c r="E8" s="340">
        <v>96.2</v>
      </c>
      <c r="F8" s="337">
        <v>99.9</v>
      </c>
      <c r="G8" s="158">
        <v>3.1</v>
      </c>
      <c r="H8" s="165">
        <v>4.4000000000000004</v>
      </c>
      <c r="I8" s="174">
        <v>92.7</v>
      </c>
      <c r="J8" s="165">
        <v>58</v>
      </c>
      <c r="K8" s="158">
        <v>4.4000000000000004</v>
      </c>
      <c r="L8" s="174">
        <v>55.1</v>
      </c>
      <c r="M8" s="158">
        <v>1.7</v>
      </c>
      <c r="N8" s="165">
        <v>95.3</v>
      </c>
      <c r="O8" s="222">
        <v>28.2</v>
      </c>
      <c r="P8" s="158">
        <v>47.7</v>
      </c>
      <c r="Q8" s="158">
        <v>38.700000000000003</v>
      </c>
      <c r="R8" s="158">
        <v>12.8</v>
      </c>
      <c r="S8" s="216">
        <v>7.6</v>
      </c>
    </row>
    <row r="9" spans="1:19" s="145" customFormat="1" ht="30" customHeight="1" x14ac:dyDescent="0.3">
      <c r="A9" s="107">
        <v>43830</v>
      </c>
      <c r="B9" s="182" t="s">
        <v>95</v>
      </c>
      <c r="C9" s="69" t="s">
        <v>1</v>
      </c>
      <c r="D9" s="304">
        <v>34</v>
      </c>
      <c r="E9" s="340">
        <v>100</v>
      </c>
      <c r="F9" s="337">
        <v>100</v>
      </c>
      <c r="G9" s="158">
        <v>3.7</v>
      </c>
      <c r="H9" s="165">
        <v>5</v>
      </c>
      <c r="I9" s="174">
        <v>92.7</v>
      </c>
      <c r="J9" s="165">
        <v>48.5</v>
      </c>
      <c r="K9" s="158">
        <v>7.2</v>
      </c>
      <c r="L9" s="174">
        <v>57.7</v>
      </c>
      <c r="M9" s="158">
        <v>0.7</v>
      </c>
      <c r="N9" s="165">
        <v>99.4</v>
      </c>
      <c r="O9" s="222">
        <v>29.2</v>
      </c>
      <c r="P9" s="158">
        <v>62.7</v>
      </c>
      <c r="Q9" s="158">
        <v>18.600000000000001</v>
      </c>
      <c r="R9" s="158">
        <v>18.7</v>
      </c>
      <c r="S9" s="216">
        <v>12</v>
      </c>
    </row>
    <row r="10" spans="1:19" s="145" customFormat="1" ht="30" customHeight="1" x14ac:dyDescent="0.3">
      <c r="A10" s="107">
        <v>43830</v>
      </c>
      <c r="B10" s="182" t="s">
        <v>95</v>
      </c>
      <c r="C10" s="69" t="s">
        <v>2</v>
      </c>
      <c r="D10" s="304">
        <v>34</v>
      </c>
      <c r="E10" s="340">
        <v>94.4</v>
      </c>
      <c r="F10" s="337">
        <v>97.9</v>
      </c>
      <c r="G10" s="158">
        <v>3.5</v>
      </c>
      <c r="H10" s="165">
        <v>9.1999999999999993</v>
      </c>
      <c r="I10" s="174">
        <v>86.9</v>
      </c>
      <c r="J10" s="165">
        <v>49.5</v>
      </c>
      <c r="K10" s="158">
        <v>3.5</v>
      </c>
      <c r="L10" s="174">
        <v>58.4</v>
      </c>
      <c r="M10" s="158">
        <v>0</v>
      </c>
      <c r="N10" s="165">
        <v>97.3</v>
      </c>
      <c r="O10" s="222">
        <v>30</v>
      </c>
      <c r="P10" s="158">
        <v>54</v>
      </c>
      <c r="Q10" s="158">
        <v>25.7</v>
      </c>
      <c r="R10" s="158">
        <v>18.8</v>
      </c>
      <c r="S10" s="216">
        <v>10.5</v>
      </c>
    </row>
    <row r="11" spans="1:19" s="145" customFormat="1" ht="30" customHeight="1" x14ac:dyDescent="0.3">
      <c r="A11" s="107">
        <v>43830</v>
      </c>
      <c r="B11" s="182" t="s">
        <v>95</v>
      </c>
      <c r="C11" s="69" t="s">
        <v>3</v>
      </c>
      <c r="D11" s="304">
        <v>71</v>
      </c>
      <c r="E11" s="340">
        <v>100</v>
      </c>
      <c r="F11" s="337">
        <v>100</v>
      </c>
      <c r="G11" s="158">
        <v>3.1</v>
      </c>
      <c r="H11" s="165">
        <v>2.2000000000000002</v>
      </c>
      <c r="I11" s="174">
        <v>88.4</v>
      </c>
      <c r="J11" s="165">
        <v>56.4</v>
      </c>
      <c r="K11" s="158">
        <v>2.7</v>
      </c>
      <c r="L11" s="174">
        <v>54.6</v>
      </c>
      <c r="M11" s="158">
        <v>1.9</v>
      </c>
      <c r="N11" s="165">
        <v>95.5</v>
      </c>
      <c r="O11" s="222">
        <v>24.9</v>
      </c>
      <c r="P11" s="158">
        <v>41</v>
      </c>
      <c r="Q11" s="158">
        <v>41.2</v>
      </c>
      <c r="R11" s="158">
        <v>17.8</v>
      </c>
      <c r="S11" s="216">
        <v>7.1</v>
      </c>
    </row>
    <row r="12" spans="1:19" s="145" customFormat="1" ht="30" customHeight="1" x14ac:dyDescent="0.3">
      <c r="A12" s="107">
        <v>43830</v>
      </c>
      <c r="B12" s="182" t="s">
        <v>95</v>
      </c>
      <c r="C12" s="182" t="s">
        <v>106</v>
      </c>
      <c r="D12" s="304">
        <v>67</v>
      </c>
      <c r="E12" s="340">
        <v>85.9</v>
      </c>
      <c r="F12" s="337">
        <v>91.3</v>
      </c>
      <c r="G12" s="158">
        <v>3</v>
      </c>
      <c r="H12" s="165">
        <v>5</v>
      </c>
      <c r="I12" s="174">
        <v>88.5</v>
      </c>
      <c r="J12" s="165">
        <v>56</v>
      </c>
      <c r="K12" s="158">
        <v>5.6</v>
      </c>
      <c r="L12" s="174">
        <v>55.7</v>
      </c>
      <c r="M12" s="158">
        <v>3.3</v>
      </c>
      <c r="N12" s="165">
        <v>94.5</v>
      </c>
      <c r="O12" s="222">
        <v>21.3</v>
      </c>
      <c r="P12" s="158">
        <v>41.6</v>
      </c>
      <c r="Q12" s="158">
        <v>45.8</v>
      </c>
      <c r="R12" s="158">
        <v>12</v>
      </c>
      <c r="S12" s="216">
        <v>6.6</v>
      </c>
    </row>
    <row r="13" spans="1:19" s="192" customFormat="1" ht="30" customHeight="1" x14ac:dyDescent="0.3">
      <c r="A13" s="149">
        <v>43830</v>
      </c>
      <c r="B13" s="184" t="s">
        <v>108</v>
      </c>
      <c r="C13" s="184" t="s">
        <v>104</v>
      </c>
      <c r="D13" s="305">
        <v>206</v>
      </c>
      <c r="E13" s="338">
        <v>94.1</v>
      </c>
      <c r="F13" s="339">
        <v>99.5</v>
      </c>
      <c r="G13" s="154">
        <v>3.2</v>
      </c>
      <c r="H13" s="217">
        <v>4.7</v>
      </c>
      <c r="I13" s="206">
        <v>88.9</v>
      </c>
      <c r="J13" s="217">
        <v>53.8</v>
      </c>
      <c r="K13" s="154">
        <v>4.5</v>
      </c>
      <c r="L13" s="206">
        <v>56.1</v>
      </c>
      <c r="M13" s="154">
        <v>1.8</v>
      </c>
      <c r="N13" s="217">
        <v>96.1</v>
      </c>
      <c r="O13" s="206">
        <v>25.3</v>
      </c>
      <c r="P13" s="154">
        <v>46.9</v>
      </c>
      <c r="Q13" s="154">
        <v>36.4</v>
      </c>
      <c r="R13" s="154">
        <v>16.2</v>
      </c>
      <c r="S13" s="218">
        <v>8.3000000000000007</v>
      </c>
    </row>
    <row r="14" spans="1:19" s="145" customFormat="1" ht="30" customHeight="1" x14ac:dyDescent="0.3">
      <c r="A14" s="107">
        <v>44196</v>
      </c>
      <c r="B14" s="182" t="s">
        <v>107</v>
      </c>
      <c r="C14" s="182" t="s">
        <v>96</v>
      </c>
      <c r="D14" s="326">
        <v>48</v>
      </c>
      <c r="E14" s="281">
        <v>98</v>
      </c>
      <c r="F14" s="282">
        <v>100</v>
      </c>
      <c r="G14" s="160">
        <v>3.5</v>
      </c>
      <c r="H14" s="167">
        <v>8</v>
      </c>
      <c r="I14" s="176">
        <v>90.4</v>
      </c>
      <c r="J14" s="167">
        <v>58.8</v>
      </c>
      <c r="K14" s="160">
        <v>4.9000000000000004</v>
      </c>
      <c r="L14" s="176">
        <v>56.9</v>
      </c>
      <c r="M14" s="160">
        <v>0.8</v>
      </c>
      <c r="N14" s="167">
        <v>97.4</v>
      </c>
      <c r="O14" s="189">
        <v>26.7</v>
      </c>
      <c r="P14" s="160">
        <v>41.6</v>
      </c>
      <c r="Q14" s="160">
        <v>38.5</v>
      </c>
      <c r="R14" s="160">
        <v>19.899999999999999</v>
      </c>
      <c r="S14" s="226">
        <v>12.6</v>
      </c>
    </row>
    <row r="15" spans="1:19" s="145" customFormat="1" ht="30" customHeight="1" x14ac:dyDescent="0.3">
      <c r="A15" s="107">
        <v>44196</v>
      </c>
      <c r="B15" s="182" t="s">
        <v>107</v>
      </c>
      <c r="C15" s="182" t="s">
        <v>97</v>
      </c>
      <c r="D15" s="326">
        <v>108</v>
      </c>
      <c r="E15" s="281">
        <v>90</v>
      </c>
      <c r="F15" s="282">
        <v>98.5</v>
      </c>
      <c r="G15" s="160">
        <v>3.2</v>
      </c>
      <c r="H15" s="167">
        <v>3.5</v>
      </c>
      <c r="I15" s="176">
        <v>87.1</v>
      </c>
      <c r="J15" s="167">
        <v>55.5</v>
      </c>
      <c r="K15" s="160">
        <v>5.3</v>
      </c>
      <c r="L15" s="176">
        <v>56.4</v>
      </c>
      <c r="M15" s="160">
        <v>2.8</v>
      </c>
      <c r="N15" s="167">
        <v>96.1</v>
      </c>
      <c r="O15" s="189">
        <v>24.7</v>
      </c>
      <c r="P15" s="160">
        <v>46.4</v>
      </c>
      <c r="Q15" s="160">
        <v>39.5</v>
      </c>
      <c r="R15" s="160">
        <v>13.5</v>
      </c>
      <c r="S15" s="226">
        <v>7.3</v>
      </c>
    </row>
    <row r="16" spans="1:19" s="145" customFormat="1" ht="30" customHeight="1" x14ac:dyDescent="0.3">
      <c r="A16" s="107">
        <v>44196</v>
      </c>
      <c r="B16" s="182" t="s">
        <v>107</v>
      </c>
      <c r="C16" s="182" t="s">
        <v>103</v>
      </c>
      <c r="D16" s="326">
        <v>47</v>
      </c>
      <c r="E16" s="281">
        <v>95.9</v>
      </c>
      <c r="F16" s="282">
        <v>99.9</v>
      </c>
      <c r="G16" s="160">
        <v>3.2</v>
      </c>
      <c r="H16" s="167">
        <v>4.8</v>
      </c>
      <c r="I16" s="176">
        <v>92.5</v>
      </c>
      <c r="J16" s="167">
        <v>55.6</v>
      </c>
      <c r="K16" s="160">
        <v>1</v>
      </c>
      <c r="L16" s="176">
        <v>56.1</v>
      </c>
      <c r="M16" s="160">
        <v>1</v>
      </c>
      <c r="N16" s="167">
        <v>96</v>
      </c>
      <c r="O16" s="189">
        <v>28.8</v>
      </c>
      <c r="P16" s="160">
        <v>51</v>
      </c>
      <c r="Q16" s="160">
        <v>34.4</v>
      </c>
      <c r="R16" s="160">
        <v>13.9</v>
      </c>
      <c r="S16" s="226">
        <v>8.6</v>
      </c>
    </row>
    <row r="17" spans="1:19" s="145" customFormat="1" ht="30" customHeight="1" x14ac:dyDescent="0.3">
      <c r="A17" s="107">
        <v>44196</v>
      </c>
      <c r="B17" s="182" t="s">
        <v>95</v>
      </c>
      <c r="C17" s="69" t="s">
        <v>1</v>
      </c>
      <c r="D17" s="326">
        <v>33</v>
      </c>
      <c r="E17" s="281">
        <v>100</v>
      </c>
      <c r="F17" s="282">
        <v>100</v>
      </c>
      <c r="G17" s="160">
        <v>4</v>
      </c>
      <c r="H17" s="167">
        <v>5.0999999999999996</v>
      </c>
      <c r="I17" s="176">
        <v>89</v>
      </c>
      <c r="J17" s="167">
        <v>47.4</v>
      </c>
      <c r="K17" s="160">
        <v>7.2</v>
      </c>
      <c r="L17" s="176">
        <v>58.4</v>
      </c>
      <c r="M17" s="160">
        <v>1.5</v>
      </c>
      <c r="N17" s="167">
        <v>99.4</v>
      </c>
      <c r="O17" s="189">
        <v>32.4</v>
      </c>
      <c r="P17" s="160">
        <v>58.9</v>
      </c>
      <c r="Q17" s="160">
        <v>24.3</v>
      </c>
      <c r="R17" s="160">
        <v>16.8</v>
      </c>
      <c r="S17" s="226">
        <v>13</v>
      </c>
    </row>
    <row r="18" spans="1:19" s="145" customFormat="1" ht="30" customHeight="1" x14ac:dyDescent="0.3">
      <c r="A18" s="107">
        <v>44196</v>
      </c>
      <c r="B18" s="182" t="s">
        <v>95</v>
      </c>
      <c r="C18" s="69" t="s">
        <v>2</v>
      </c>
      <c r="D18" s="326">
        <v>35</v>
      </c>
      <c r="E18" s="340">
        <v>94.6</v>
      </c>
      <c r="F18" s="282">
        <v>97.1</v>
      </c>
      <c r="G18" s="160">
        <v>3.6</v>
      </c>
      <c r="H18" s="167">
        <v>6.7</v>
      </c>
      <c r="I18" s="176">
        <v>89.3</v>
      </c>
      <c r="J18" s="167">
        <v>56</v>
      </c>
      <c r="K18" s="160">
        <v>3.4</v>
      </c>
      <c r="L18" s="176">
        <v>58.2</v>
      </c>
      <c r="M18" s="160">
        <v>0</v>
      </c>
      <c r="N18" s="167">
        <v>99</v>
      </c>
      <c r="O18" s="189">
        <v>30</v>
      </c>
      <c r="P18" s="160">
        <v>48.5</v>
      </c>
      <c r="Q18" s="160">
        <v>29.7</v>
      </c>
      <c r="R18" s="160">
        <v>20.3</v>
      </c>
      <c r="S18" s="226">
        <v>11.9</v>
      </c>
    </row>
    <row r="19" spans="1:19" s="145" customFormat="1" ht="30" customHeight="1" x14ac:dyDescent="0.3">
      <c r="A19" s="107">
        <v>44196</v>
      </c>
      <c r="B19" s="182" t="s">
        <v>95</v>
      </c>
      <c r="C19" s="69" t="s">
        <v>3</v>
      </c>
      <c r="D19" s="326">
        <v>68</v>
      </c>
      <c r="E19" s="281">
        <v>98.6</v>
      </c>
      <c r="F19" s="282">
        <v>100</v>
      </c>
      <c r="G19" s="160">
        <v>3.1</v>
      </c>
      <c r="H19" s="167">
        <v>2.6</v>
      </c>
      <c r="I19" s="176">
        <v>88.7</v>
      </c>
      <c r="J19" s="167">
        <v>58.6</v>
      </c>
      <c r="K19" s="160">
        <v>3.1</v>
      </c>
      <c r="L19" s="176">
        <v>54.9</v>
      </c>
      <c r="M19" s="160">
        <v>2.2999999999999998</v>
      </c>
      <c r="N19" s="167">
        <v>95.9</v>
      </c>
      <c r="O19" s="189">
        <v>23.4</v>
      </c>
      <c r="P19" s="160">
        <v>42.6</v>
      </c>
      <c r="Q19" s="160">
        <v>40.799999999999997</v>
      </c>
      <c r="R19" s="160">
        <v>16.600000000000001</v>
      </c>
      <c r="S19" s="226">
        <v>7.4</v>
      </c>
    </row>
    <row r="20" spans="1:19" s="145" customFormat="1" ht="30" customHeight="1" x14ac:dyDescent="0.3">
      <c r="A20" s="107">
        <v>44196</v>
      </c>
      <c r="B20" s="182" t="s">
        <v>95</v>
      </c>
      <c r="C20" s="182" t="s">
        <v>106</v>
      </c>
      <c r="D20" s="326">
        <v>67</v>
      </c>
      <c r="E20" s="281">
        <v>84.8</v>
      </c>
      <c r="F20" s="282">
        <v>90.8</v>
      </c>
      <c r="G20" s="160">
        <v>2.9</v>
      </c>
      <c r="H20" s="167">
        <v>6</v>
      </c>
      <c r="I20" s="176">
        <v>89.6</v>
      </c>
      <c r="J20" s="167">
        <v>58.5</v>
      </c>
      <c r="K20" s="160">
        <v>4.2</v>
      </c>
      <c r="L20" s="176">
        <v>56.2</v>
      </c>
      <c r="M20" s="160">
        <v>2.8</v>
      </c>
      <c r="N20" s="167">
        <v>94.1</v>
      </c>
      <c r="O20" s="189">
        <v>23.7</v>
      </c>
      <c r="P20" s="160">
        <v>42.8</v>
      </c>
      <c r="Q20" s="160">
        <v>46.6</v>
      </c>
      <c r="R20" s="160">
        <v>10.1</v>
      </c>
      <c r="S20" s="226">
        <v>6.6</v>
      </c>
    </row>
    <row r="21" spans="1:19" s="192" customFormat="1" ht="30" customHeight="1" x14ac:dyDescent="0.3">
      <c r="A21" s="149">
        <v>44196</v>
      </c>
      <c r="B21" s="184" t="s">
        <v>108</v>
      </c>
      <c r="C21" s="184" t="s">
        <v>104</v>
      </c>
      <c r="D21" s="333">
        <v>203</v>
      </c>
      <c r="E21" s="334">
        <v>93.1</v>
      </c>
      <c r="F21" s="335">
        <v>99.5</v>
      </c>
      <c r="G21" s="154">
        <v>3.3</v>
      </c>
      <c r="H21" s="217">
        <v>4.9000000000000004</v>
      </c>
      <c r="I21" s="206">
        <v>89.2</v>
      </c>
      <c r="J21" s="187">
        <v>56.3</v>
      </c>
      <c r="K21" s="186">
        <v>4.2</v>
      </c>
      <c r="L21" s="188">
        <v>56.5</v>
      </c>
      <c r="M21" s="186">
        <v>1.9</v>
      </c>
      <c r="N21" s="187">
        <v>96.4</v>
      </c>
      <c r="O21" s="188">
        <v>26.1</v>
      </c>
      <c r="P21" s="186">
        <v>46.3</v>
      </c>
      <c r="Q21" s="186">
        <v>38.1</v>
      </c>
      <c r="R21" s="186">
        <v>15.1</v>
      </c>
      <c r="S21" s="227">
        <v>8.8000000000000007</v>
      </c>
    </row>
    <row r="22" spans="1:19" s="145" customFormat="1" ht="30" customHeight="1" x14ac:dyDescent="0.3">
      <c r="C22" s="148"/>
      <c r="G22" s="160"/>
      <c r="H22" s="160"/>
      <c r="I22" s="160"/>
      <c r="J22" s="160"/>
      <c r="K22" s="160"/>
      <c r="L22" s="160"/>
      <c r="M22" s="160"/>
      <c r="N22" s="160"/>
      <c r="O22" s="169"/>
      <c r="P22" s="160"/>
      <c r="Q22" s="160"/>
      <c r="R22" s="160"/>
      <c r="S22" s="160"/>
    </row>
    <row r="23" spans="1:19" s="145" customFormat="1" ht="30" customHeight="1" x14ac:dyDescent="0.3">
      <c r="C23" s="148"/>
      <c r="G23" s="160"/>
      <c r="H23" s="160"/>
      <c r="I23" s="160"/>
      <c r="J23" s="160"/>
      <c r="K23" s="160"/>
      <c r="L23" s="160"/>
      <c r="M23" s="160"/>
      <c r="N23" s="160"/>
      <c r="O23" s="169"/>
      <c r="P23" s="160"/>
      <c r="Q23" s="160"/>
      <c r="R23" s="160"/>
      <c r="S23" s="160"/>
    </row>
    <row r="24" spans="1:19" s="145" customFormat="1" ht="30" customHeight="1" x14ac:dyDescent="0.3">
      <c r="C24" s="148"/>
      <c r="G24" s="160"/>
      <c r="H24" s="160"/>
      <c r="I24" s="160"/>
      <c r="J24" s="160"/>
      <c r="K24" s="160"/>
      <c r="L24" s="160"/>
      <c r="M24" s="160"/>
      <c r="N24" s="160"/>
      <c r="O24" s="169"/>
      <c r="P24" s="160"/>
      <c r="Q24" s="160"/>
      <c r="R24" s="160"/>
      <c r="S24" s="160"/>
    </row>
    <row r="25" spans="1:19" s="145" customFormat="1" ht="30" customHeight="1" x14ac:dyDescent="0.3">
      <c r="C25" s="148"/>
      <c r="G25" s="160"/>
      <c r="H25" s="160"/>
      <c r="I25" s="160"/>
      <c r="J25" s="160"/>
      <c r="K25" s="160"/>
      <c r="L25" s="160"/>
      <c r="M25" s="160"/>
      <c r="N25" s="160"/>
      <c r="O25" s="169"/>
      <c r="P25" s="160"/>
      <c r="Q25" s="160"/>
      <c r="R25" s="160"/>
      <c r="S25" s="160"/>
    </row>
    <row r="26" spans="1:19" s="145" customFormat="1" ht="30" customHeight="1" x14ac:dyDescent="0.3">
      <c r="C26" s="148"/>
      <c r="G26" s="160"/>
      <c r="H26" s="160"/>
      <c r="I26" s="160"/>
      <c r="J26" s="160"/>
      <c r="K26" s="160"/>
      <c r="L26" s="160"/>
      <c r="M26" s="160"/>
      <c r="N26" s="160"/>
      <c r="O26" s="169"/>
      <c r="P26" s="160"/>
      <c r="Q26" s="160"/>
      <c r="R26" s="160"/>
      <c r="S26" s="160"/>
    </row>
    <row r="27" spans="1:19" s="145" customFormat="1" ht="30" customHeight="1" x14ac:dyDescent="0.3">
      <c r="C27" s="148"/>
      <c r="G27" s="160"/>
      <c r="H27" s="160"/>
      <c r="I27" s="160"/>
      <c r="J27" s="160"/>
      <c r="K27" s="160"/>
      <c r="L27" s="160"/>
      <c r="M27" s="160"/>
      <c r="N27" s="160"/>
      <c r="O27" s="169"/>
      <c r="P27" s="160"/>
      <c r="Q27" s="160"/>
      <c r="R27" s="160"/>
      <c r="S27" s="160"/>
    </row>
    <row r="28" spans="1:19" s="145" customFormat="1" ht="30" customHeight="1" x14ac:dyDescent="0.3">
      <c r="C28" s="148"/>
      <c r="G28" s="160"/>
      <c r="H28" s="160"/>
      <c r="I28" s="160"/>
      <c r="J28" s="160"/>
      <c r="K28" s="160"/>
      <c r="L28" s="160"/>
      <c r="M28" s="160"/>
      <c r="N28" s="160"/>
      <c r="O28" s="169"/>
      <c r="P28" s="160"/>
      <c r="Q28" s="160"/>
      <c r="R28" s="160"/>
      <c r="S28" s="160"/>
    </row>
    <row r="29" spans="1:19" s="145" customFormat="1" ht="30" customHeight="1" x14ac:dyDescent="0.3">
      <c r="C29" s="148"/>
      <c r="G29" s="160"/>
      <c r="H29" s="160"/>
      <c r="I29" s="160"/>
      <c r="J29" s="160"/>
      <c r="K29" s="160"/>
      <c r="L29" s="160"/>
      <c r="M29" s="160"/>
      <c r="N29" s="160"/>
      <c r="O29" s="169"/>
      <c r="P29" s="160"/>
      <c r="Q29" s="160"/>
      <c r="R29" s="160"/>
      <c r="S29" s="160"/>
    </row>
    <row r="30" spans="1:19" s="145" customFormat="1" ht="30" customHeight="1" x14ac:dyDescent="0.3">
      <c r="C30" s="148"/>
      <c r="G30" s="160"/>
      <c r="H30" s="160"/>
      <c r="I30" s="160"/>
      <c r="J30" s="160"/>
      <c r="K30" s="160"/>
      <c r="L30" s="160"/>
      <c r="M30" s="160"/>
      <c r="N30" s="160"/>
      <c r="O30" s="169"/>
      <c r="P30" s="160"/>
      <c r="Q30" s="160"/>
      <c r="R30" s="160"/>
      <c r="S30" s="160"/>
    </row>
    <row r="31" spans="1:19" s="145" customFormat="1" ht="30" customHeight="1" x14ac:dyDescent="0.3">
      <c r="C31" s="148"/>
      <c r="G31" s="160"/>
      <c r="H31" s="160"/>
      <c r="I31" s="160"/>
      <c r="J31" s="160"/>
      <c r="K31" s="160"/>
      <c r="L31" s="160"/>
      <c r="M31" s="160"/>
      <c r="N31" s="160"/>
      <c r="O31" s="169"/>
      <c r="P31" s="160"/>
      <c r="Q31" s="160"/>
      <c r="R31" s="160"/>
      <c r="S31" s="160"/>
    </row>
    <row r="32" spans="1:19" s="145" customFormat="1" ht="30" customHeight="1" x14ac:dyDescent="0.3">
      <c r="C32" s="148"/>
      <c r="G32" s="160"/>
      <c r="H32" s="160"/>
      <c r="I32" s="160"/>
      <c r="J32" s="160"/>
      <c r="K32" s="160"/>
      <c r="L32" s="160"/>
      <c r="M32" s="160"/>
      <c r="N32" s="160"/>
      <c r="O32" s="169"/>
      <c r="P32" s="160"/>
      <c r="Q32" s="160"/>
      <c r="R32" s="160"/>
      <c r="S32" s="160"/>
    </row>
    <row r="33" spans="3:19" s="145" customFormat="1" ht="30" customHeight="1" x14ac:dyDescent="0.3">
      <c r="C33" s="148"/>
      <c r="G33" s="160"/>
      <c r="H33" s="160"/>
      <c r="I33" s="160"/>
      <c r="J33" s="160"/>
      <c r="K33" s="160"/>
      <c r="L33" s="160"/>
      <c r="M33" s="160"/>
      <c r="N33" s="160"/>
      <c r="O33" s="169"/>
      <c r="P33" s="160"/>
      <c r="Q33" s="160"/>
      <c r="R33" s="160"/>
      <c r="S33" s="160"/>
    </row>
    <row r="34" spans="3:19" s="145" customFormat="1" ht="30" customHeight="1" x14ac:dyDescent="0.3">
      <c r="C34" s="148"/>
      <c r="G34" s="160"/>
      <c r="H34" s="160"/>
      <c r="I34" s="160"/>
      <c r="J34" s="160"/>
      <c r="K34" s="160"/>
      <c r="L34" s="160"/>
      <c r="M34" s="160"/>
      <c r="N34" s="160"/>
      <c r="O34" s="169"/>
      <c r="P34" s="160"/>
      <c r="Q34" s="160"/>
      <c r="R34" s="160"/>
      <c r="S34" s="160"/>
    </row>
    <row r="35" spans="3:19" s="145" customFormat="1" ht="30" customHeight="1" x14ac:dyDescent="0.3">
      <c r="C35" s="148"/>
      <c r="G35" s="160"/>
      <c r="H35" s="160"/>
      <c r="I35" s="160"/>
      <c r="J35" s="160"/>
      <c r="K35" s="160"/>
      <c r="L35" s="160"/>
      <c r="M35" s="160"/>
      <c r="N35" s="160"/>
      <c r="O35" s="169"/>
      <c r="P35" s="160"/>
      <c r="Q35" s="160"/>
      <c r="R35" s="160"/>
      <c r="S35" s="160"/>
    </row>
    <row r="36" spans="3:19" s="145" customFormat="1" ht="30" customHeight="1" x14ac:dyDescent="0.3">
      <c r="C36" s="148"/>
      <c r="G36" s="160"/>
      <c r="H36" s="160"/>
      <c r="I36" s="160"/>
      <c r="J36" s="160"/>
      <c r="K36" s="160"/>
      <c r="L36" s="160"/>
      <c r="M36" s="160"/>
      <c r="N36" s="160"/>
      <c r="O36" s="169"/>
      <c r="P36" s="160"/>
      <c r="Q36" s="160"/>
      <c r="R36" s="160"/>
      <c r="S36" s="160"/>
    </row>
    <row r="37" spans="3:19" s="145" customFormat="1" ht="30" customHeight="1" x14ac:dyDescent="0.3">
      <c r="C37" s="148"/>
      <c r="G37" s="160"/>
      <c r="H37" s="160"/>
      <c r="I37" s="160"/>
      <c r="J37" s="160"/>
      <c r="K37" s="160"/>
      <c r="L37" s="160"/>
      <c r="M37" s="160"/>
      <c r="N37" s="160"/>
      <c r="O37" s="169"/>
      <c r="P37" s="160"/>
      <c r="Q37" s="160"/>
      <c r="R37" s="160"/>
      <c r="S37" s="160"/>
    </row>
    <row r="38" spans="3:19" s="145" customFormat="1" ht="30" customHeight="1" x14ac:dyDescent="0.3">
      <c r="C38" s="148"/>
      <c r="G38" s="160"/>
      <c r="H38" s="160"/>
      <c r="I38" s="160"/>
      <c r="J38" s="160"/>
      <c r="K38" s="160"/>
      <c r="L38" s="160"/>
      <c r="M38" s="160"/>
      <c r="N38" s="160"/>
      <c r="O38" s="169"/>
      <c r="P38" s="160"/>
      <c r="Q38" s="160"/>
      <c r="R38" s="160"/>
      <c r="S38" s="160"/>
    </row>
    <row r="39" spans="3:19" s="145" customFormat="1" ht="30" customHeight="1" x14ac:dyDescent="0.3">
      <c r="C39" s="148"/>
      <c r="G39" s="160"/>
      <c r="H39" s="160"/>
      <c r="I39" s="160"/>
      <c r="J39" s="160"/>
      <c r="K39" s="160"/>
      <c r="L39" s="160"/>
      <c r="M39" s="160"/>
      <c r="N39" s="160"/>
      <c r="O39" s="169"/>
      <c r="P39" s="160"/>
      <c r="Q39" s="160"/>
      <c r="R39" s="160"/>
      <c r="S39" s="160"/>
    </row>
    <row r="40" spans="3:19" s="145" customFormat="1" ht="30" customHeight="1" x14ac:dyDescent="0.3">
      <c r="C40" s="148"/>
      <c r="G40" s="160"/>
      <c r="H40" s="160"/>
      <c r="I40" s="160"/>
      <c r="J40" s="160"/>
      <c r="K40" s="160"/>
      <c r="L40" s="160"/>
      <c r="M40" s="160"/>
      <c r="N40" s="160"/>
      <c r="O40" s="169"/>
      <c r="P40" s="160"/>
      <c r="Q40" s="160"/>
      <c r="R40" s="160"/>
      <c r="S40" s="160"/>
    </row>
    <row r="41" spans="3:19" s="145" customFormat="1" ht="30" customHeight="1" x14ac:dyDescent="0.3">
      <c r="C41" s="148"/>
      <c r="K41" s="160"/>
      <c r="L41" s="160"/>
      <c r="O41" s="151"/>
    </row>
    <row r="42" spans="3:19" s="145" customFormat="1" ht="30" customHeight="1" x14ac:dyDescent="0.3">
      <c r="C42" s="148"/>
      <c r="K42" s="160"/>
      <c r="L42" s="160"/>
      <c r="O42" s="151"/>
    </row>
    <row r="43" spans="3:19" s="145" customFormat="1" ht="30" customHeight="1" x14ac:dyDescent="0.3">
      <c r="C43" s="148"/>
      <c r="K43" s="160"/>
      <c r="L43" s="160"/>
      <c r="O43" s="151"/>
    </row>
    <row r="44" spans="3:19" s="145" customFormat="1" ht="30" customHeight="1" x14ac:dyDescent="0.3">
      <c r="C44" s="148"/>
      <c r="K44" s="160"/>
      <c r="L44" s="160"/>
      <c r="O44" s="151"/>
    </row>
    <row r="45" spans="3:19" s="145" customFormat="1" ht="30" customHeight="1" x14ac:dyDescent="0.3">
      <c r="C45" s="148"/>
      <c r="K45" s="160"/>
      <c r="L45" s="160"/>
      <c r="O45" s="151"/>
    </row>
    <row r="46" spans="3:19" s="145" customFormat="1" ht="30" customHeight="1" x14ac:dyDescent="0.3">
      <c r="C46" s="148"/>
      <c r="K46" s="160"/>
      <c r="L46" s="160"/>
      <c r="O46" s="151"/>
    </row>
    <row r="47" spans="3:19" s="145" customFormat="1" ht="30" customHeight="1" x14ac:dyDescent="0.3">
      <c r="C47" s="148"/>
      <c r="K47" s="160"/>
      <c r="L47" s="160"/>
      <c r="O47" s="151"/>
    </row>
    <row r="48" spans="3:19" s="145" customFormat="1" ht="30" customHeight="1" x14ac:dyDescent="0.3">
      <c r="C48" s="148"/>
      <c r="K48" s="160"/>
      <c r="L48" s="160"/>
      <c r="O48" s="151"/>
    </row>
    <row r="49" spans="3:15" s="145" customFormat="1" ht="30" customHeight="1" x14ac:dyDescent="0.3">
      <c r="C49" s="148"/>
      <c r="K49" s="160"/>
      <c r="L49" s="160"/>
      <c r="O49" s="151"/>
    </row>
    <row r="50" spans="3:15" s="145" customFormat="1" ht="30" customHeight="1" x14ac:dyDescent="0.3">
      <c r="C50" s="148"/>
      <c r="K50" s="160"/>
      <c r="L50" s="160"/>
      <c r="O50" s="151"/>
    </row>
    <row r="51" spans="3:15" s="145" customFormat="1" ht="30" customHeight="1" x14ac:dyDescent="0.3">
      <c r="C51" s="148"/>
      <c r="K51" s="160"/>
      <c r="L51" s="160"/>
      <c r="O51" s="151"/>
    </row>
    <row r="52" spans="3:15" s="145" customFormat="1" ht="30" customHeight="1" x14ac:dyDescent="0.3">
      <c r="C52" s="148"/>
      <c r="K52" s="160"/>
      <c r="L52" s="160"/>
      <c r="O52" s="151"/>
    </row>
    <row r="53" spans="3:15" s="145" customFormat="1" ht="30" customHeight="1" x14ac:dyDescent="0.3">
      <c r="C53" s="148"/>
      <c r="O53" s="151"/>
    </row>
    <row r="54" spans="3:15" s="145" customFormat="1" ht="30" customHeight="1" x14ac:dyDescent="0.3">
      <c r="C54" s="148"/>
      <c r="O54" s="151"/>
    </row>
    <row r="55" spans="3:15" s="145" customFormat="1" ht="30" customHeight="1" x14ac:dyDescent="0.3">
      <c r="C55" s="148"/>
      <c r="O55" s="151"/>
    </row>
    <row r="56" spans="3:15" s="145" customFormat="1" ht="30" customHeight="1" x14ac:dyDescent="0.3">
      <c r="C56" s="148"/>
      <c r="O56" s="151"/>
    </row>
    <row r="57" spans="3:15" s="145" customFormat="1" ht="30" customHeight="1" x14ac:dyDescent="0.3">
      <c r="C57" s="148"/>
      <c r="O57" s="151"/>
    </row>
    <row r="58" spans="3:15" s="145" customFormat="1" ht="30" customHeight="1" x14ac:dyDescent="0.3">
      <c r="C58" s="148"/>
      <c r="O58" s="151"/>
    </row>
    <row r="59" spans="3:15" s="145" customFormat="1" ht="30" customHeight="1" x14ac:dyDescent="0.3">
      <c r="C59" s="148"/>
      <c r="O59" s="151"/>
    </row>
    <row r="60" spans="3:15" s="145" customFormat="1" ht="30" customHeight="1" x14ac:dyDescent="0.3">
      <c r="C60" s="148"/>
      <c r="O60" s="151"/>
    </row>
    <row r="61" spans="3:15" s="145" customFormat="1" ht="30" customHeight="1" x14ac:dyDescent="0.3">
      <c r="C61" s="148"/>
      <c r="O61" s="151"/>
    </row>
    <row r="62" spans="3:15" s="145" customFormat="1" ht="30" customHeight="1" x14ac:dyDescent="0.3">
      <c r="C62" s="148"/>
      <c r="O62" s="151"/>
    </row>
    <row r="63" spans="3:15" s="145" customFormat="1" ht="30" customHeight="1" x14ac:dyDescent="0.3">
      <c r="C63" s="148"/>
      <c r="O63" s="151"/>
    </row>
    <row r="64" spans="3:15" s="145" customFormat="1" ht="30" customHeight="1" x14ac:dyDescent="0.3">
      <c r="C64" s="148"/>
      <c r="O64" s="151"/>
    </row>
    <row r="65" spans="3:15" s="145" customFormat="1" ht="30" customHeight="1" x14ac:dyDescent="0.3">
      <c r="C65" s="148"/>
      <c r="O65" s="151"/>
    </row>
    <row r="66" spans="3:15" s="145" customFormat="1" ht="30" customHeight="1" x14ac:dyDescent="0.3">
      <c r="C66" s="148"/>
      <c r="O66" s="151"/>
    </row>
    <row r="67" spans="3:15" s="145" customFormat="1" ht="30" customHeight="1" x14ac:dyDescent="0.3">
      <c r="C67" s="148"/>
      <c r="O67" s="151"/>
    </row>
    <row r="68" spans="3:15" s="145" customFormat="1" ht="30" customHeight="1" x14ac:dyDescent="0.3">
      <c r="C68" s="148"/>
      <c r="O68" s="151"/>
    </row>
    <row r="69" spans="3:15" s="145" customFormat="1" ht="30" customHeight="1" x14ac:dyDescent="0.3">
      <c r="C69" s="148"/>
      <c r="O69" s="151"/>
    </row>
    <row r="70" spans="3:15" s="145" customFormat="1" ht="30" customHeight="1" x14ac:dyDescent="0.3">
      <c r="C70" s="148"/>
      <c r="O70" s="151"/>
    </row>
    <row r="71" spans="3:15" s="145" customFormat="1" ht="30" customHeight="1" x14ac:dyDescent="0.3">
      <c r="C71" s="148"/>
      <c r="O71" s="151"/>
    </row>
    <row r="72" spans="3:15" s="145" customFormat="1" ht="30" customHeight="1" x14ac:dyDescent="0.3">
      <c r="C72" s="148"/>
      <c r="O72" s="151"/>
    </row>
    <row r="73" spans="3:15" s="145" customFormat="1" ht="30" customHeight="1" x14ac:dyDescent="0.3">
      <c r="C73" s="148"/>
      <c r="O73" s="151"/>
    </row>
    <row r="74" spans="3:15" s="145" customFormat="1" ht="30" customHeight="1" x14ac:dyDescent="0.3">
      <c r="C74" s="148"/>
      <c r="O74" s="151"/>
    </row>
    <row r="75" spans="3:15" s="145" customFormat="1" ht="30" customHeight="1" x14ac:dyDescent="0.3">
      <c r="C75" s="148"/>
      <c r="O75" s="151"/>
    </row>
    <row r="76" spans="3:15" s="145" customFormat="1" ht="30" customHeight="1" x14ac:dyDescent="0.3">
      <c r="C76" s="148"/>
      <c r="O76" s="151"/>
    </row>
    <row r="77" spans="3:15" s="145" customFormat="1" ht="30" customHeight="1" x14ac:dyDescent="0.3">
      <c r="C77" s="148"/>
      <c r="O77" s="151"/>
    </row>
    <row r="78" spans="3:15" s="145" customFormat="1" ht="30" customHeight="1" x14ac:dyDescent="0.3">
      <c r="C78" s="148"/>
      <c r="O78" s="151"/>
    </row>
    <row r="79" spans="3:15" s="145" customFormat="1" ht="30" customHeight="1" x14ac:dyDescent="0.3">
      <c r="C79" s="148"/>
      <c r="O79" s="151"/>
    </row>
    <row r="80" spans="3:15" s="145" customFormat="1" ht="30" customHeight="1" x14ac:dyDescent="0.3">
      <c r="C80" s="148"/>
      <c r="O80" s="151"/>
    </row>
    <row r="81" spans="3:15" s="145" customFormat="1" ht="30" customHeight="1" x14ac:dyDescent="0.3">
      <c r="C81" s="148"/>
      <c r="O81" s="151"/>
    </row>
    <row r="82" spans="3:15" s="145" customFormat="1" ht="30" customHeight="1" x14ac:dyDescent="0.3">
      <c r="C82" s="148"/>
      <c r="O82" s="151"/>
    </row>
    <row r="83" spans="3:15" s="145" customFormat="1" ht="30" customHeight="1" x14ac:dyDescent="0.3">
      <c r="C83" s="148"/>
      <c r="O83" s="151"/>
    </row>
    <row r="84" spans="3:15" s="145" customFormat="1" ht="30" customHeight="1" x14ac:dyDescent="0.3">
      <c r="C84" s="148"/>
      <c r="O84" s="151"/>
    </row>
    <row r="85" spans="3:15" s="145" customFormat="1" ht="30" customHeight="1" x14ac:dyDescent="0.3">
      <c r="C85" s="148"/>
      <c r="O85" s="151"/>
    </row>
    <row r="86" spans="3:15" s="145" customFormat="1" ht="30" customHeight="1" x14ac:dyDescent="0.3">
      <c r="C86" s="148"/>
      <c r="O86" s="151"/>
    </row>
    <row r="87" spans="3:15" s="145" customFormat="1" ht="30" customHeight="1" x14ac:dyDescent="0.3">
      <c r="C87" s="148"/>
      <c r="O87" s="151"/>
    </row>
    <row r="88" spans="3:15" s="145" customFormat="1" ht="30" customHeight="1" x14ac:dyDescent="0.3">
      <c r="C88" s="148"/>
      <c r="O88" s="151"/>
    </row>
    <row r="89" spans="3:15" s="145" customFormat="1" ht="30" customHeight="1" x14ac:dyDescent="0.3">
      <c r="C89" s="148"/>
      <c r="O89" s="151"/>
    </row>
    <row r="90" spans="3:15" s="145" customFormat="1" ht="30" customHeight="1" x14ac:dyDescent="0.3">
      <c r="C90" s="148"/>
      <c r="O90" s="151"/>
    </row>
    <row r="91" spans="3:15" s="145" customFormat="1" ht="30" customHeight="1" x14ac:dyDescent="0.3">
      <c r="C91" s="148"/>
      <c r="O91" s="151"/>
    </row>
    <row r="92" spans="3:15" s="145" customFormat="1" ht="30" customHeight="1" x14ac:dyDescent="0.3">
      <c r="C92" s="148"/>
      <c r="O92" s="151"/>
    </row>
    <row r="93" spans="3:15" s="145" customFormat="1" ht="30" customHeight="1" x14ac:dyDescent="0.3">
      <c r="C93" s="148"/>
      <c r="O93" s="151"/>
    </row>
    <row r="94" spans="3:15" s="145" customFormat="1" ht="30" customHeight="1" x14ac:dyDescent="0.3">
      <c r="C94" s="148"/>
      <c r="O94" s="151"/>
    </row>
    <row r="95" spans="3:15" s="145" customFormat="1" ht="30" customHeight="1" x14ac:dyDescent="0.3">
      <c r="C95" s="148"/>
      <c r="O95" s="151"/>
    </row>
    <row r="96" spans="3:15" s="145" customFormat="1" ht="30" customHeight="1" x14ac:dyDescent="0.3">
      <c r="C96" s="148"/>
      <c r="O96" s="151"/>
    </row>
    <row r="97" spans="3:15" s="145" customFormat="1" ht="30" customHeight="1" x14ac:dyDescent="0.3">
      <c r="C97" s="148"/>
      <c r="O97" s="151"/>
    </row>
    <row r="98" spans="3:15" s="145" customFormat="1" ht="30" customHeight="1" x14ac:dyDescent="0.3">
      <c r="C98" s="148"/>
      <c r="O98" s="151"/>
    </row>
    <row r="99" spans="3:15" s="145" customFormat="1" ht="30" customHeight="1" x14ac:dyDescent="0.3">
      <c r="C99" s="148"/>
      <c r="O99" s="151"/>
    </row>
    <row r="100" spans="3:15" s="145" customFormat="1" ht="30" customHeight="1" x14ac:dyDescent="0.3">
      <c r="C100" s="148"/>
      <c r="O100" s="151"/>
    </row>
    <row r="101" spans="3:15" s="145" customFormat="1" ht="30" customHeight="1" x14ac:dyDescent="0.3">
      <c r="C101" s="148"/>
      <c r="O101" s="151"/>
    </row>
    <row r="102" spans="3:15" s="145" customFormat="1" ht="30" customHeight="1" x14ac:dyDescent="0.3">
      <c r="C102" s="148"/>
      <c r="O102" s="151"/>
    </row>
    <row r="103" spans="3:15" s="145" customFormat="1" ht="30" customHeight="1" x14ac:dyDescent="0.3">
      <c r="C103" s="148"/>
      <c r="O103" s="151"/>
    </row>
    <row r="104" spans="3:15" s="145" customFormat="1" ht="30" customHeight="1" x14ac:dyDescent="0.3">
      <c r="C104" s="148"/>
      <c r="O104" s="151"/>
    </row>
    <row r="105" spans="3:15" s="145" customFormat="1" ht="30" customHeight="1" x14ac:dyDescent="0.3">
      <c r="C105" s="148"/>
      <c r="O105" s="151"/>
    </row>
    <row r="106" spans="3:15" s="145" customFormat="1" ht="30" customHeight="1" x14ac:dyDescent="0.3">
      <c r="C106" s="148"/>
      <c r="O106" s="151"/>
    </row>
    <row r="107" spans="3:15" s="145" customFormat="1" ht="30" customHeight="1" x14ac:dyDescent="0.3">
      <c r="C107" s="148"/>
      <c r="O107" s="151"/>
    </row>
    <row r="108" spans="3:15" s="145" customFormat="1" ht="30" customHeight="1" x14ac:dyDescent="0.3">
      <c r="C108" s="148"/>
      <c r="O108" s="151"/>
    </row>
    <row r="109" spans="3:15" s="145" customFormat="1" ht="30" customHeight="1" x14ac:dyDescent="0.3">
      <c r="C109" s="148"/>
      <c r="O109" s="151"/>
    </row>
    <row r="110" spans="3:15" s="145" customFormat="1" ht="30" customHeight="1" x14ac:dyDescent="0.3">
      <c r="C110" s="148"/>
      <c r="O110" s="151"/>
    </row>
    <row r="111" spans="3:15" s="145" customFormat="1" ht="30" customHeight="1" x14ac:dyDescent="0.3">
      <c r="C111" s="148"/>
      <c r="O111" s="151"/>
    </row>
    <row r="112" spans="3:15" s="145" customFormat="1" ht="30" customHeight="1" x14ac:dyDescent="0.3">
      <c r="C112" s="148"/>
      <c r="O112" s="151"/>
    </row>
    <row r="113" spans="3:15" s="145" customFormat="1" ht="30" customHeight="1" x14ac:dyDescent="0.3">
      <c r="C113" s="148"/>
      <c r="O113" s="151"/>
    </row>
    <row r="114" spans="3:15" s="145" customFormat="1" ht="30" customHeight="1" x14ac:dyDescent="0.3">
      <c r="C114" s="148"/>
      <c r="O114" s="151"/>
    </row>
    <row r="115" spans="3:15" s="145" customFormat="1" ht="30" customHeight="1" x14ac:dyDescent="0.3">
      <c r="C115" s="148"/>
      <c r="O115" s="151"/>
    </row>
    <row r="116" spans="3:15" s="145" customFormat="1" ht="18" customHeight="1" x14ac:dyDescent="0.3">
      <c r="C116" s="148"/>
      <c r="O116" s="151"/>
    </row>
    <row r="117" spans="3:15" s="145" customFormat="1" ht="18" customHeight="1" x14ac:dyDescent="0.3">
      <c r="C117" s="148"/>
      <c r="O117" s="151"/>
    </row>
  </sheetData>
  <autoFilter ref="A5:C5" xr:uid="{7CE8CBCA-DC12-43FA-B393-07EDDAB8330C}"/>
  <mergeCells count="2">
    <mergeCell ref="D4:F4"/>
    <mergeCell ref="G4:S4"/>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35A-84D2-4216-A8B3-B41E5CB41C4F}">
  <sheetPr>
    <tabColor rgb="FFFEF4E5"/>
  </sheetPr>
  <dimension ref="A1:S88"/>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7.33203125" style="138" customWidth="1"/>
    <col min="3" max="3" width="12.109375" style="136" customWidth="1"/>
    <col min="4" max="5" width="16.44140625" style="138" customWidth="1"/>
    <col min="6" max="6" width="22.44140625" style="138" customWidth="1"/>
    <col min="7" max="7" width="26.6640625" style="138" customWidth="1"/>
    <col min="8" max="8" width="21.21875" style="138" customWidth="1"/>
    <col min="9" max="9" width="25.109375" style="138" customWidth="1"/>
    <col min="10" max="12" width="15.6640625" style="138" customWidth="1"/>
    <col min="13" max="13" width="20" style="138" customWidth="1"/>
    <col min="14" max="14" width="16.33203125" style="138" customWidth="1"/>
    <col min="15" max="15" width="27.77734375" style="161" customWidth="1"/>
    <col min="16" max="16" width="15.5546875" style="138" customWidth="1"/>
    <col min="17" max="17" width="23.109375" style="138" customWidth="1"/>
    <col min="18" max="18" width="15.5546875" style="138" customWidth="1"/>
    <col min="19" max="19" width="25.21875" style="138" customWidth="1"/>
    <col min="20" max="16384" width="8.5546875" style="138"/>
  </cols>
  <sheetData>
    <row r="1" spans="1:19" s="68" customFormat="1" ht="18" customHeight="1" x14ac:dyDescent="0.3">
      <c r="A1" s="382" t="s">
        <v>385</v>
      </c>
      <c r="B1" s="382" t="s">
        <v>386</v>
      </c>
      <c r="C1" s="382"/>
      <c r="D1" s="382"/>
      <c r="E1" s="382"/>
      <c r="F1" s="382"/>
      <c r="G1" s="382"/>
      <c r="H1" s="382"/>
      <c r="O1" s="383"/>
    </row>
    <row r="2" spans="1:19" ht="18" customHeight="1" x14ac:dyDescent="0.3">
      <c r="B2" s="131" t="s">
        <v>387</v>
      </c>
      <c r="C2" s="138"/>
      <c r="E2" s="178"/>
      <c r="G2" s="178"/>
    </row>
    <row r="3" spans="1:19" s="145" customFormat="1" ht="18" customHeight="1" x14ac:dyDescent="0.3">
      <c r="C3" s="148"/>
      <c r="K3" s="160"/>
      <c r="L3" s="160"/>
      <c r="O3" s="151"/>
    </row>
    <row r="4" spans="1:19" s="145" customFormat="1" ht="45" customHeight="1" x14ac:dyDescent="0.3">
      <c r="A4" s="162"/>
      <c r="B4" s="162"/>
      <c r="C4" s="162"/>
      <c r="D4" s="642" t="s">
        <v>374</v>
      </c>
      <c r="E4" s="642"/>
      <c r="F4" s="637"/>
      <c r="G4" s="612" t="s">
        <v>375</v>
      </c>
      <c r="H4" s="614"/>
      <c r="I4" s="614"/>
      <c r="J4" s="614"/>
      <c r="K4" s="614"/>
      <c r="L4" s="614"/>
      <c r="M4" s="614"/>
      <c r="N4" s="614"/>
      <c r="O4" s="614"/>
      <c r="P4" s="614"/>
      <c r="Q4" s="614"/>
      <c r="R4" s="614"/>
      <c r="S4" s="615"/>
    </row>
    <row r="5" spans="1:19" s="145" customFormat="1" ht="45" customHeight="1" thickBot="1" x14ac:dyDescent="0.35">
      <c r="A5" s="163"/>
      <c r="B5" s="163"/>
      <c r="C5" s="163"/>
      <c r="D5" s="331" t="s">
        <v>269</v>
      </c>
      <c r="E5" s="331" t="s">
        <v>376</v>
      </c>
      <c r="F5" s="332" t="s">
        <v>346</v>
      </c>
      <c r="G5" s="143" t="s">
        <v>377</v>
      </c>
      <c r="H5" s="164" t="s">
        <v>363</v>
      </c>
      <c r="I5" s="228" t="s">
        <v>364</v>
      </c>
      <c r="J5" s="164" t="s">
        <v>323</v>
      </c>
      <c r="K5" s="143" t="s">
        <v>325</v>
      </c>
      <c r="L5" s="228" t="s">
        <v>324</v>
      </c>
      <c r="M5" s="143" t="s">
        <v>326</v>
      </c>
      <c r="N5" s="164" t="s">
        <v>327</v>
      </c>
      <c r="O5" s="229" t="s">
        <v>365</v>
      </c>
      <c r="P5" s="143" t="s">
        <v>238</v>
      </c>
      <c r="Q5" s="143" t="s">
        <v>329</v>
      </c>
      <c r="R5" s="143" t="s">
        <v>330</v>
      </c>
      <c r="S5" s="230" t="s">
        <v>378</v>
      </c>
    </row>
    <row r="6" spans="1:19" s="145" customFormat="1" ht="30" customHeight="1" x14ac:dyDescent="0.3">
      <c r="A6" s="107">
        <v>43830</v>
      </c>
      <c r="B6" s="182" t="s">
        <v>107</v>
      </c>
      <c r="C6" s="182" t="s">
        <v>96</v>
      </c>
      <c r="D6" s="326">
        <v>17</v>
      </c>
      <c r="E6" s="281">
        <v>34.700000000000003</v>
      </c>
      <c r="F6" s="282">
        <v>87.7</v>
      </c>
      <c r="G6" s="160">
        <v>3.9</v>
      </c>
      <c r="H6" s="167">
        <v>18.7</v>
      </c>
      <c r="I6" s="176">
        <v>82.3</v>
      </c>
      <c r="J6" s="167">
        <v>41.1</v>
      </c>
      <c r="K6" s="160">
        <v>2.6</v>
      </c>
      <c r="L6" s="176">
        <v>60.2</v>
      </c>
      <c r="M6" s="160">
        <v>0</v>
      </c>
      <c r="N6" s="167">
        <v>93.7</v>
      </c>
      <c r="O6" s="189">
        <v>33.9</v>
      </c>
      <c r="P6" s="160">
        <v>55.1</v>
      </c>
      <c r="Q6" s="160">
        <v>19</v>
      </c>
      <c r="R6" s="160">
        <v>25.9</v>
      </c>
      <c r="S6" s="226">
        <v>14.7</v>
      </c>
    </row>
    <row r="7" spans="1:19" s="145" customFormat="1" ht="30" customHeight="1" x14ac:dyDescent="0.3">
      <c r="A7" s="107">
        <v>43830</v>
      </c>
      <c r="B7" s="182" t="s">
        <v>107</v>
      </c>
      <c r="C7" s="182" t="s">
        <v>97</v>
      </c>
      <c r="D7" s="304">
        <v>40</v>
      </c>
      <c r="E7" s="340">
        <v>34.200000000000003</v>
      </c>
      <c r="F7" s="337">
        <v>74.2</v>
      </c>
      <c r="G7" s="158">
        <v>3.4</v>
      </c>
      <c r="H7" s="165">
        <v>5.2</v>
      </c>
      <c r="I7" s="174">
        <v>85.8</v>
      </c>
      <c r="J7" s="165">
        <v>54.3</v>
      </c>
      <c r="K7" s="158">
        <v>3.1</v>
      </c>
      <c r="L7" s="174">
        <v>57.2</v>
      </c>
      <c r="M7" s="158">
        <v>1.7</v>
      </c>
      <c r="N7" s="165">
        <v>98.3</v>
      </c>
      <c r="O7" s="222">
        <v>28.8</v>
      </c>
      <c r="P7" s="158">
        <v>52.9</v>
      </c>
      <c r="Q7" s="158">
        <v>31.8</v>
      </c>
      <c r="R7" s="158">
        <v>15.2</v>
      </c>
      <c r="S7" s="216">
        <v>7.6</v>
      </c>
    </row>
    <row r="8" spans="1:19" s="145" customFormat="1" ht="30" customHeight="1" x14ac:dyDescent="0.3">
      <c r="A8" s="107">
        <v>43830</v>
      </c>
      <c r="B8" s="182" t="s">
        <v>107</v>
      </c>
      <c r="C8" s="182" t="s">
        <v>103</v>
      </c>
      <c r="D8" s="304">
        <v>19</v>
      </c>
      <c r="E8" s="340">
        <v>35.799999999999997</v>
      </c>
      <c r="F8" s="337">
        <v>88.3</v>
      </c>
      <c r="G8" s="158">
        <v>3.2</v>
      </c>
      <c r="H8" s="165">
        <v>7.9</v>
      </c>
      <c r="I8" s="174">
        <v>92.1</v>
      </c>
      <c r="J8" s="165">
        <v>59.7</v>
      </c>
      <c r="K8" s="158">
        <v>5.3</v>
      </c>
      <c r="L8" s="174">
        <v>55.6</v>
      </c>
      <c r="M8" s="158">
        <v>1.3</v>
      </c>
      <c r="N8" s="165">
        <v>93.9</v>
      </c>
      <c r="O8" s="222">
        <v>32.200000000000003</v>
      </c>
      <c r="P8" s="158">
        <v>62.3</v>
      </c>
      <c r="Q8" s="158">
        <v>23.2</v>
      </c>
      <c r="R8" s="158">
        <v>14.5</v>
      </c>
      <c r="S8" s="216">
        <v>7.8</v>
      </c>
    </row>
    <row r="9" spans="1:19" s="145" customFormat="1" ht="30" customHeight="1" x14ac:dyDescent="0.3">
      <c r="A9" s="107">
        <v>43830</v>
      </c>
      <c r="B9" s="182" t="s">
        <v>95</v>
      </c>
      <c r="C9" s="69" t="s">
        <v>1</v>
      </c>
      <c r="D9" s="304">
        <v>30</v>
      </c>
      <c r="E9" s="340">
        <v>88.2</v>
      </c>
      <c r="F9" s="337">
        <v>93.9</v>
      </c>
      <c r="G9" s="158">
        <v>3.7</v>
      </c>
      <c r="H9" s="165">
        <v>11.8</v>
      </c>
      <c r="I9" s="174">
        <v>85.7</v>
      </c>
      <c r="J9" s="165">
        <v>47.8</v>
      </c>
      <c r="K9" s="158">
        <v>6.8</v>
      </c>
      <c r="L9" s="174">
        <v>57.7</v>
      </c>
      <c r="M9" s="158">
        <v>0.8</v>
      </c>
      <c r="N9" s="165">
        <v>95.4</v>
      </c>
      <c r="O9" s="222">
        <v>33.200000000000003</v>
      </c>
      <c r="P9" s="158">
        <v>67</v>
      </c>
      <c r="Q9" s="158">
        <v>17.2</v>
      </c>
      <c r="R9" s="158">
        <v>15.8</v>
      </c>
      <c r="S9" s="216">
        <v>10.1</v>
      </c>
    </row>
    <row r="10" spans="1:19" s="145" customFormat="1" ht="30" customHeight="1" x14ac:dyDescent="0.3">
      <c r="A10" s="107">
        <v>43830</v>
      </c>
      <c r="B10" s="182" t="s">
        <v>95</v>
      </c>
      <c r="C10" s="69" t="s">
        <v>2</v>
      </c>
      <c r="D10" s="304">
        <v>19</v>
      </c>
      <c r="E10" s="340">
        <v>52.8</v>
      </c>
      <c r="F10" s="337">
        <v>55.6</v>
      </c>
      <c r="G10" s="158">
        <v>3.6</v>
      </c>
      <c r="H10" s="165">
        <v>11.7</v>
      </c>
      <c r="I10" s="174">
        <v>88.2</v>
      </c>
      <c r="J10" s="165">
        <v>53.2</v>
      </c>
      <c r="K10" s="158">
        <v>0</v>
      </c>
      <c r="L10" s="174">
        <v>58.2</v>
      </c>
      <c r="M10" s="158">
        <v>0</v>
      </c>
      <c r="N10" s="165">
        <v>97.2</v>
      </c>
      <c r="O10" s="222">
        <v>38.1</v>
      </c>
      <c r="P10" s="158">
        <v>50.3</v>
      </c>
      <c r="Q10" s="158">
        <v>32.4</v>
      </c>
      <c r="R10" s="158">
        <v>17.399999999999999</v>
      </c>
      <c r="S10" s="216">
        <v>10.4</v>
      </c>
    </row>
    <row r="11" spans="1:19" s="145" customFormat="1" ht="30" customHeight="1" x14ac:dyDescent="0.3">
      <c r="A11" s="107">
        <v>43830</v>
      </c>
      <c r="B11" s="182" t="s">
        <v>95</v>
      </c>
      <c r="C11" s="69" t="s">
        <v>3</v>
      </c>
      <c r="D11" s="304">
        <v>17</v>
      </c>
      <c r="E11" s="340">
        <v>23.9</v>
      </c>
      <c r="F11" s="337">
        <v>24.3</v>
      </c>
      <c r="G11" s="158">
        <v>3</v>
      </c>
      <c r="H11" s="165">
        <v>2</v>
      </c>
      <c r="I11" s="174">
        <v>90.2</v>
      </c>
      <c r="J11" s="165">
        <v>58.8</v>
      </c>
      <c r="K11" s="158">
        <v>2</v>
      </c>
      <c r="L11" s="174">
        <v>56.3</v>
      </c>
      <c r="M11" s="158">
        <v>2</v>
      </c>
      <c r="N11" s="165">
        <v>96.1</v>
      </c>
      <c r="O11" s="222">
        <v>18.600000000000001</v>
      </c>
      <c r="P11" s="158">
        <v>45.1</v>
      </c>
      <c r="Q11" s="158">
        <v>37.299999999999997</v>
      </c>
      <c r="R11" s="158">
        <v>17.600000000000001</v>
      </c>
      <c r="S11" s="216">
        <v>7.4</v>
      </c>
    </row>
    <row r="12" spans="1:19" s="145" customFormat="1" ht="30" customHeight="1" x14ac:dyDescent="0.3">
      <c r="A12" s="107">
        <v>43830</v>
      </c>
      <c r="B12" s="182" t="s">
        <v>95</v>
      </c>
      <c r="C12" s="182" t="s">
        <v>106</v>
      </c>
      <c r="D12" s="304">
        <v>10</v>
      </c>
      <c r="E12" s="340">
        <v>12.8</v>
      </c>
      <c r="F12" s="337">
        <v>26.6</v>
      </c>
      <c r="G12" s="158">
        <v>3.2</v>
      </c>
      <c r="H12" s="165">
        <v>6.7</v>
      </c>
      <c r="I12" s="174">
        <v>80</v>
      </c>
      <c r="J12" s="165">
        <v>56</v>
      </c>
      <c r="K12" s="158">
        <v>3.3</v>
      </c>
      <c r="L12" s="174">
        <v>57.1</v>
      </c>
      <c r="M12" s="158">
        <v>3.3</v>
      </c>
      <c r="N12" s="165">
        <v>96.7</v>
      </c>
      <c r="O12" s="222">
        <v>30.7</v>
      </c>
      <c r="P12" s="158">
        <v>50.7</v>
      </c>
      <c r="Q12" s="158">
        <v>27.3</v>
      </c>
      <c r="R12" s="158">
        <v>22</v>
      </c>
      <c r="S12" s="216">
        <v>7.3</v>
      </c>
    </row>
    <row r="13" spans="1:19" s="192" customFormat="1" ht="30" customHeight="1" x14ac:dyDescent="0.3">
      <c r="A13" s="149">
        <v>43830</v>
      </c>
      <c r="B13" s="184" t="s">
        <v>108</v>
      </c>
      <c r="C13" s="184" t="s">
        <v>104</v>
      </c>
      <c r="D13" s="305">
        <v>76</v>
      </c>
      <c r="E13" s="338">
        <v>34.700000000000003</v>
      </c>
      <c r="F13" s="339">
        <v>82.9</v>
      </c>
      <c r="G13" s="154">
        <v>3.5</v>
      </c>
      <c r="H13" s="217">
        <v>8.9</v>
      </c>
      <c r="I13" s="206">
        <v>86.6</v>
      </c>
      <c r="J13" s="217">
        <v>52.7</v>
      </c>
      <c r="K13" s="154">
        <v>3.6</v>
      </c>
      <c r="L13" s="206">
        <v>57.5</v>
      </c>
      <c r="M13" s="154">
        <v>1.2</v>
      </c>
      <c r="N13" s="217">
        <v>96.2</v>
      </c>
      <c r="O13" s="206">
        <v>30.8</v>
      </c>
      <c r="P13" s="154">
        <v>55.8</v>
      </c>
      <c r="Q13" s="154">
        <v>26.8</v>
      </c>
      <c r="R13" s="154">
        <v>17.399999999999999</v>
      </c>
      <c r="S13" s="218">
        <v>9.1999999999999993</v>
      </c>
    </row>
    <row r="14" spans="1:19" s="145" customFormat="1" ht="30" customHeight="1" x14ac:dyDescent="0.3">
      <c r="A14" s="107">
        <v>44196</v>
      </c>
      <c r="B14" s="182" t="s">
        <v>107</v>
      </c>
      <c r="C14" s="182" t="s">
        <v>96</v>
      </c>
      <c r="D14" s="326">
        <v>19</v>
      </c>
      <c r="E14" s="281">
        <v>38.799999999999997</v>
      </c>
      <c r="F14" s="282">
        <v>86.9</v>
      </c>
      <c r="G14" s="160">
        <v>3.7</v>
      </c>
      <c r="H14" s="167">
        <v>16.2</v>
      </c>
      <c r="I14" s="176">
        <v>83.8</v>
      </c>
      <c r="J14" s="167">
        <v>53.6</v>
      </c>
      <c r="K14" s="160">
        <v>6.2</v>
      </c>
      <c r="L14" s="176">
        <v>60.4</v>
      </c>
      <c r="M14" s="160">
        <v>1.1000000000000001</v>
      </c>
      <c r="N14" s="167">
        <v>95.4</v>
      </c>
      <c r="O14" s="189">
        <v>33.1</v>
      </c>
      <c r="P14" s="160">
        <v>51.5</v>
      </c>
      <c r="Q14" s="160">
        <v>19.600000000000001</v>
      </c>
      <c r="R14" s="160">
        <v>28.9</v>
      </c>
      <c r="S14" s="226">
        <v>13.5</v>
      </c>
    </row>
    <row r="15" spans="1:19" s="145" customFormat="1" ht="30" customHeight="1" x14ac:dyDescent="0.3">
      <c r="A15" s="107">
        <v>44196</v>
      </c>
      <c r="B15" s="182" t="s">
        <v>107</v>
      </c>
      <c r="C15" s="182" t="s">
        <v>97</v>
      </c>
      <c r="D15" s="326">
        <v>49</v>
      </c>
      <c r="E15" s="281">
        <v>40.799999999999997</v>
      </c>
      <c r="F15" s="282">
        <v>75.8</v>
      </c>
      <c r="G15" s="160">
        <v>3.4</v>
      </c>
      <c r="H15" s="167">
        <v>5.8</v>
      </c>
      <c r="I15" s="176">
        <v>83.4</v>
      </c>
      <c r="J15" s="167">
        <v>58.8</v>
      </c>
      <c r="K15" s="160">
        <v>4.8</v>
      </c>
      <c r="L15" s="176">
        <v>56.4</v>
      </c>
      <c r="M15" s="160">
        <v>3.4</v>
      </c>
      <c r="N15" s="167">
        <v>97.4</v>
      </c>
      <c r="O15" s="189">
        <v>29.4</v>
      </c>
      <c r="P15" s="160">
        <v>54</v>
      </c>
      <c r="Q15" s="160">
        <v>30.4</v>
      </c>
      <c r="R15" s="160">
        <v>15.1</v>
      </c>
      <c r="S15" s="226">
        <v>7.9</v>
      </c>
    </row>
    <row r="16" spans="1:19" s="145" customFormat="1" ht="30" customHeight="1" x14ac:dyDescent="0.3">
      <c r="A16" s="107">
        <v>44196</v>
      </c>
      <c r="B16" s="182" t="s">
        <v>107</v>
      </c>
      <c r="C16" s="182" t="s">
        <v>103</v>
      </c>
      <c r="D16" s="326">
        <v>25</v>
      </c>
      <c r="E16" s="281">
        <v>51</v>
      </c>
      <c r="F16" s="282">
        <v>95</v>
      </c>
      <c r="G16" s="160">
        <v>3.6</v>
      </c>
      <c r="H16" s="167">
        <v>6.6</v>
      </c>
      <c r="I16" s="176">
        <v>86.2</v>
      </c>
      <c r="J16" s="167">
        <v>61.3</v>
      </c>
      <c r="K16" s="160">
        <v>3.7</v>
      </c>
      <c r="L16" s="176">
        <v>54.8</v>
      </c>
      <c r="M16" s="160">
        <v>1.7</v>
      </c>
      <c r="N16" s="167">
        <v>95</v>
      </c>
      <c r="O16" s="189">
        <v>31.9</v>
      </c>
      <c r="P16" s="160">
        <v>58.3</v>
      </c>
      <c r="Q16" s="160">
        <v>26.1</v>
      </c>
      <c r="R16" s="160">
        <v>15.7</v>
      </c>
      <c r="S16" s="226">
        <v>9.1999999999999993</v>
      </c>
    </row>
    <row r="17" spans="1:19" s="145" customFormat="1" ht="30" customHeight="1" x14ac:dyDescent="0.3">
      <c r="A17" s="107">
        <v>44196</v>
      </c>
      <c r="B17" s="182" t="s">
        <v>95</v>
      </c>
      <c r="C17" s="69" t="s">
        <v>1</v>
      </c>
      <c r="D17" s="326">
        <v>30</v>
      </c>
      <c r="E17" s="281">
        <v>90.9</v>
      </c>
      <c r="F17" s="282">
        <v>95.3</v>
      </c>
      <c r="G17" s="160">
        <v>3.9</v>
      </c>
      <c r="H17" s="167">
        <v>10.199999999999999</v>
      </c>
      <c r="I17" s="176">
        <v>80.400000000000006</v>
      </c>
      <c r="J17" s="167">
        <v>48.2</v>
      </c>
      <c r="K17" s="160">
        <v>9.6999999999999993</v>
      </c>
      <c r="L17" s="176">
        <v>57.9</v>
      </c>
      <c r="M17" s="160">
        <v>1.7</v>
      </c>
      <c r="N17" s="167">
        <v>96.3</v>
      </c>
      <c r="O17" s="189">
        <v>34.6</v>
      </c>
      <c r="P17" s="160">
        <v>67.3</v>
      </c>
      <c r="Q17" s="160">
        <v>15.6</v>
      </c>
      <c r="R17" s="160">
        <v>17.100000000000001</v>
      </c>
      <c r="S17" s="226">
        <v>10.8</v>
      </c>
    </row>
    <row r="18" spans="1:19" s="145" customFormat="1" ht="30" customHeight="1" x14ac:dyDescent="0.3">
      <c r="A18" s="107">
        <v>44196</v>
      </c>
      <c r="B18" s="182" t="s">
        <v>95</v>
      </c>
      <c r="C18" s="69" t="s">
        <v>2</v>
      </c>
      <c r="D18" s="326">
        <v>24</v>
      </c>
      <c r="E18" s="340">
        <v>64.900000000000006</v>
      </c>
      <c r="F18" s="282">
        <v>64.400000000000006</v>
      </c>
      <c r="G18" s="160">
        <v>3.8</v>
      </c>
      <c r="H18" s="167">
        <v>6.2</v>
      </c>
      <c r="I18" s="176">
        <v>90.9</v>
      </c>
      <c r="J18" s="167">
        <v>67.099999999999994</v>
      </c>
      <c r="K18" s="160">
        <v>2.2000000000000002</v>
      </c>
      <c r="L18" s="176">
        <v>56.7</v>
      </c>
      <c r="M18" s="160">
        <v>0</v>
      </c>
      <c r="N18" s="167">
        <v>98.6</v>
      </c>
      <c r="O18" s="189">
        <v>36.6</v>
      </c>
      <c r="P18" s="160">
        <v>50.6</v>
      </c>
      <c r="Q18" s="160">
        <v>29.9</v>
      </c>
      <c r="R18" s="160">
        <v>18.600000000000001</v>
      </c>
      <c r="S18" s="226">
        <v>11</v>
      </c>
    </row>
    <row r="19" spans="1:19" s="145" customFormat="1" ht="30" customHeight="1" x14ac:dyDescent="0.3">
      <c r="A19" s="107">
        <v>44196</v>
      </c>
      <c r="B19" s="182" t="s">
        <v>95</v>
      </c>
      <c r="C19" s="69" t="s">
        <v>3</v>
      </c>
      <c r="D19" s="326">
        <v>24</v>
      </c>
      <c r="E19" s="281">
        <v>34.799999999999997</v>
      </c>
      <c r="F19" s="282">
        <v>34.200000000000003</v>
      </c>
      <c r="G19" s="160">
        <v>3.2</v>
      </c>
      <c r="H19" s="167">
        <v>8.8000000000000007</v>
      </c>
      <c r="I19" s="176">
        <v>83.9</v>
      </c>
      <c r="J19" s="167">
        <v>57.4</v>
      </c>
      <c r="K19" s="160">
        <v>2.8</v>
      </c>
      <c r="L19" s="176">
        <v>56</v>
      </c>
      <c r="M19" s="160">
        <v>6.4</v>
      </c>
      <c r="N19" s="167">
        <v>94.8</v>
      </c>
      <c r="O19" s="189">
        <v>21.9</v>
      </c>
      <c r="P19" s="160">
        <v>48.2</v>
      </c>
      <c r="Q19" s="160">
        <v>34.9</v>
      </c>
      <c r="R19" s="160">
        <v>16.899999999999999</v>
      </c>
      <c r="S19" s="226">
        <v>6.6</v>
      </c>
    </row>
    <row r="20" spans="1:19" s="145" customFormat="1" ht="30" customHeight="1" x14ac:dyDescent="0.3">
      <c r="A20" s="107">
        <v>44196</v>
      </c>
      <c r="B20" s="182" t="s">
        <v>95</v>
      </c>
      <c r="C20" s="182" t="s">
        <v>106</v>
      </c>
      <c r="D20" s="326">
        <v>15</v>
      </c>
      <c r="E20" s="281">
        <v>19</v>
      </c>
      <c r="F20" s="282">
        <v>29.3</v>
      </c>
      <c r="G20" s="160">
        <v>2.9</v>
      </c>
      <c r="H20" s="167">
        <v>6.1</v>
      </c>
      <c r="I20" s="176">
        <v>81.7</v>
      </c>
      <c r="J20" s="167">
        <v>66.7</v>
      </c>
      <c r="K20" s="160">
        <v>2.2000000000000002</v>
      </c>
      <c r="L20" s="176">
        <v>55.6</v>
      </c>
      <c r="M20" s="160">
        <v>1.7</v>
      </c>
      <c r="N20" s="167">
        <v>95.6</v>
      </c>
      <c r="O20" s="189">
        <v>28.3</v>
      </c>
      <c r="P20" s="160">
        <v>46.1</v>
      </c>
      <c r="Q20" s="160">
        <v>32.799999999999997</v>
      </c>
      <c r="R20" s="160">
        <v>21.1</v>
      </c>
      <c r="S20" s="226">
        <v>8.4</v>
      </c>
    </row>
    <row r="21" spans="1:19" s="192" customFormat="1" ht="30" customHeight="1" x14ac:dyDescent="0.3">
      <c r="A21" s="149">
        <v>44196</v>
      </c>
      <c r="B21" s="184" t="s">
        <v>108</v>
      </c>
      <c r="C21" s="184" t="s">
        <v>104</v>
      </c>
      <c r="D21" s="333">
        <v>93</v>
      </c>
      <c r="E21" s="334">
        <v>42.7</v>
      </c>
      <c r="F21" s="335">
        <v>86.1</v>
      </c>
      <c r="G21" s="154">
        <v>3.5</v>
      </c>
      <c r="H21" s="217">
        <v>8.1</v>
      </c>
      <c r="I21" s="206">
        <v>84.2</v>
      </c>
      <c r="J21" s="187">
        <v>58.4</v>
      </c>
      <c r="K21" s="186">
        <v>4.8</v>
      </c>
      <c r="L21" s="188">
        <v>56.8</v>
      </c>
      <c r="M21" s="186">
        <v>2.5</v>
      </c>
      <c r="N21" s="187">
        <v>96.4</v>
      </c>
      <c r="O21" s="188">
        <v>30.8</v>
      </c>
      <c r="P21" s="186">
        <v>54.6</v>
      </c>
      <c r="Q21" s="186">
        <v>27</v>
      </c>
      <c r="R21" s="186">
        <v>18.100000000000001</v>
      </c>
      <c r="S21" s="227">
        <v>9.4</v>
      </c>
    </row>
    <row r="22" spans="1:19" s="145" customFormat="1" ht="30" customHeight="1" x14ac:dyDescent="0.3">
      <c r="C22" s="148"/>
      <c r="E22" s="160"/>
      <c r="F22" s="160"/>
      <c r="G22" s="160"/>
      <c r="H22" s="160"/>
      <c r="I22" s="160"/>
      <c r="J22" s="160"/>
      <c r="K22" s="160"/>
      <c r="L22" s="160"/>
      <c r="M22" s="160"/>
      <c r="N22" s="160"/>
      <c r="O22" s="169"/>
      <c r="P22" s="160"/>
      <c r="Q22" s="160"/>
      <c r="R22" s="160"/>
      <c r="S22" s="160"/>
    </row>
    <row r="23" spans="1:19" s="145" customFormat="1" ht="30" customHeight="1" x14ac:dyDescent="0.3">
      <c r="C23" s="148"/>
      <c r="E23" s="160"/>
      <c r="F23" s="160"/>
      <c r="G23" s="160"/>
      <c r="H23" s="160"/>
      <c r="I23" s="160"/>
      <c r="J23" s="160"/>
      <c r="K23" s="160"/>
      <c r="L23" s="160"/>
      <c r="M23" s="160"/>
      <c r="N23" s="160"/>
      <c r="O23" s="169"/>
      <c r="P23" s="160"/>
      <c r="Q23" s="160"/>
      <c r="R23" s="160"/>
      <c r="S23" s="160"/>
    </row>
    <row r="24" spans="1:19" s="145" customFormat="1" ht="30" customHeight="1" x14ac:dyDescent="0.3">
      <c r="C24" s="148"/>
      <c r="E24" s="160"/>
      <c r="F24" s="160"/>
      <c r="G24" s="160"/>
      <c r="H24" s="160"/>
      <c r="I24" s="160"/>
      <c r="J24" s="160"/>
      <c r="K24" s="160"/>
      <c r="L24" s="160"/>
      <c r="M24" s="160"/>
      <c r="N24" s="160"/>
      <c r="O24" s="169"/>
      <c r="P24" s="160"/>
      <c r="Q24" s="160"/>
      <c r="R24" s="160"/>
      <c r="S24" s="160"/>
    </row>
    <row r="25" spans="1:19" s="145" customFormat="1" ht="30" customHeight="1" x14ac:dyDescent="0.3">
      <c r="C25" s="148"/>
      <c r="E25" s="160"/>
      <c r="F25" s="160"/>
      <c r="G25" s="160"/>
      <c r="H25" s="160"/>
      <c r="I25" s="160"/>
      <c r="J25" s="160"/>
      <c r="K25" s="160"/>
      <c r="L25" s="160"/>
      <c r="M25" s="160"/>
      <c r="N25" s="160"/>
      <c r="O25" s="169"/>
      <c r="P25" s="160"/>
      <c r="Q25" s="160"/>
      <c r="R25" s="160"/>
      <c r="S25" s="160"/>
    </row>
    <row r="26" spans="1:19" s="145" customFormat="1" ht="30" customHeight="1" x14ac:dyDescent="0.3">
      <c r="C26" s="148"/>
      <c r="E26" s="160"/>
      <c r="F26" s="160"/>
      <c r="G26" s="160"/>
      <c r="H26" s="160"/>
      <c r="I26" s="160"/>
      <c r="J26" s="160"/>
      <c r="K26" s="160"/>
      <c r="L26" s="160"/>
      <c r="M26" s="160"/>
      <c r="N26" s="160"/>
      <c r="O26" s="169"/>
      <c r="P26" s="160"/>
      <c r="Q26" s="160"/>
      <c r="R26" s="160"/>
      <c r="S26" s="160"/>
    </row>
    <row r="27" spans="1:19" s="145" customFormat="1" ht="30" customHeight="1" x14ac:dyDescent="0.3">
      <c r="C27" s="148"/>
      <c r="E27" s="160"/>
      <c r="F27" s="160"/>
      <c r="G27" s="160"/>
      <c r="H27" s="160"/>
      <c r="I27" s="160"/>
      <c r="J27" s="160"/>
      <c r="K27" s="160"/>
      <c r="L27" s="160"/>
      <c r="M27" s="160"/>
      <c r="N27" s="160"/>
      <c r="O27" s="169"/>
      <c r="P27" s="160"/>
      <c r="Q27" s="160"/>
      <c r="R27" s="160"/>
      <c r="S27" s="160"/>
    </row>
    <row r="28" spans="1:19" s="145" customFormat="1" ht="30" customHeight="1" x14ac:dyDescent="0.3">
      <c r="C28" s="148"/>
      <c r="E28" s="160"/>
      <c r="F28" s="160"/>
      <c r="G28" s="160"/>
      <c r="H28" s="160"/>
      <c r="I28" s="160"/>
      <c r="J28" s="160"/>
      <c r="K28" s="160"/>
      <c r="L28" s="160"/>
      <c r="M28" s="160"/>
      <c r="N28" s="160"/>
      <c r="O28" s="169"/>
      <c r="P28" s="160"/>
      <c r="Q28" s="160"/>
      <c r="R28" s="160"/>
      <c r="S28" s="160"/>
    </row>
    <row r="29" spans="1:19" s="145" customFormat="1" ht="30" customHeight="1" x14ac:dyDescent="0.3">
      <c r="C29" s="148"/>
      <c r="E29" s="160"/>
      <c r="F29" s="160"/>
      <c r="G29" s="160"/>
      <c r="H29" s="160"/>
      <c r="I29" s="160"/>
      <c r="J29" s="160"/>
      <c r="K29" s="160"/>
      <c r="L29" s="160"/>
      <c r="M29" s="160"/>
      <c r="N29" s="160"/>
      <c r="O29" s="169"/>
      <c r="P29" s="160"/>
      <c r="Q29" s="160"/>
      <c r="R29" s="160"/>
      <c r="S29" s="160"/>
    </row>
    <row r="30" spans="1:19" s="145" customFormat="1" ht="30" customHeight="1" x14ac:dyDescent="0.3">
      <c r="C30" s="148"/>
      <c r="E30" s="160"/>
      <c r="F30" s="160"/>
      <c r="G30" s="160"/>
      <c r="H30" s="160"/>
      <c r="I30" s="160"/>
      <c r="J30" s="160"/>
      <c r="K30" s="160"/>
      <c r="L30" s="160"/>
      <c r="M30" s="160"/>
      <c r="N30" s="160"/>
      <c r="O30" s="169"/>
      <c r="P30" s="160"/>
      <c r="Q30" s="160"/>
      <c r="R30" s="160"/>
      <c r="S30" s="160"/>
    </row>
    <row r="31" spans="1:19" s="145" customFormat="1" ht="30" customHeight="1" x14ac:dyDescent="0.3">
      <c r="C31" s="148"/>
      <c r="E31" s="160"/>
      <c r="F31" s="160"/>
      <c r="G31" s="160"/>
      <c r="H31" s="160"/>
      <c r="I31" s="160"/>
      <c r="J31" s="160"/>
      <c r="K31" s="160"/>
      <c r="L31" s="160"/>
      <c r="M31" s="160"/>
      <c r="N31" s="160"/>
      <c r="O31" s="169"/>
      <c r="P31" s="160"/>
      <c r="Q31" s="160"/>
      <c r="R31" s="160"/>
      <c r="S31" s="160"/>
    </row>
    <row r="32" spans="1:19" s="145" customFormat="1" ht="30" customHeight="1" x14ac:dyDescent="0.3">
      <c r="C32" s="148"/>
      <c r="E32" s="160"/>
      <c r="F32" s="160"/>
      <c r="G32" s="160"/>
      <c r="H32" s="160"/>
      <c r="I32" s="160"/>
      <c r="J32" s="160"/>
      <c r="K32" s="160"/>
      <c r="L32" s="160"/>
      <c r="M32" s="160"/>
      <c r="N32" s="160"/>
      <c r="O32" s="169"/>
      <c r="P32" s="160"/>
      <c r="Q32" s="160"/>
      <c r="R32" s="160"/>
      <c r="S32" s="160"/>
    </row>
    <row r="33" spans="5:19" ht="30" customHeight="1" x14ac:dyDescent="0.3">
      <c r="E33" s="214"/>
      <c r="F33" s="214"/>
      <c r="G33" s="214"/>
      <c r="H33" s="214"/>
      <c r="I33" s="214"/>
      <c r="J33" s="214"/>
      <c r="K33" s="214"/>
      <c r="L33" s="214"/>
      <c r="M33" s="214"/>
      <c r="N33" s="214"/>
      <c r="O33" s="342"/>
      <c r="P33" s="214"/>
      <c r="Q33" s="214"/>
      <c r="R33" s="214"/>
      <c r="S33" s="214"/>
    </row>
    <row r="34" spans="5:19" ht="30" customHeight="1" x14ac:dyDescent="0.3">
      <c r="E34" s="214"/>
      <c r="F34" s="214"/>
      <c r="G34" s="214"/>
      <c r="H34" s="214"/>
      <c r="I34" s="214"/>
      <c r="J34" s="214"/>
      <c r="K34" s="214"/>
      <c r="L34" s="214"/>
      <c r="M34" s="214"/>
      <c r="N34" s="214"/>
      <c r="O34" s="342"/>
      <c r="P34" s="214"/>
      <c r="Q34" s="214"/>
      <c r="R34" s="214"/>
      <c r="S34" s="214"/>
    </row>
    <row r="35" spans="5:19" ht="30" customHeight="1" x14ac:dyDescent="0.3">
      <c r="E35" s="214"/>
      <c r="F35" s="214"/>
      <c r="G35" s="214"/>
      <c r="H35" s="214"/>
      <c r="I35" s="214"/>
      <c r="J35" s="214"/>
      <c r="K35" s="214"/>
      <c r="L35" s="214"/>
      <c r="M35" s="214"/>
      <c r="N35" s="214"/>
      <c r="O35" s="342"/>
      <c r="P35" s="214"/>
      <c r="Q35" s="214"/>
      <c r="R35" s="214"/>
      <c r="S35" s="214"/>
    </row>
    <row r="36" spans="5:19" ht="30" customHeight="1" x14ac:dyDescent="0.3">
      <c r="E36" s="214"/>
      <c r="F36" s="214"/>
      <c r="G36" s="214"/>
      <c r="H36" s="214"/>
      <c r="I36" s="214"/>
      <c r="J36" s="214"/>
      <c r="K36" s="214"/>
      <c r="L36" s="214"/>
      <c r="M36" s="214"/>
      <c r="N36" s="214"/>
      <c r="O36" s="342"/>
      <c r="P36" s="214"/>
      <c r="Q36" s="214"/>
      <c r="R36" s="214"/>
      <c r="S36" s="214"/>
    </row>
    <row r="37" spans="5:19" ht="30" customHeight="1" x14ac:dyDescent="0.3">
      <c r="E37" s="214"/>
      <c r="F37" s="214"/>
      <c r="G37" s="214"/>
      <c r="H37" s="214"/>
      <c r="I37" s="214"/>
      <c r="J37" s="214"/>
      <c r="K37" s="214"/>
      <c r="L37" s="214"/>
      <c r="M37" s="214"/>
      <c r="N37" s="214"/>
      <c r="O37" s="342"/>
      <c r="P37" s="214"/>
      <c r="Q37" s="214"/>
      <c r="R37" s="214"/>
      <c r="S37" s="214"/>
    </row>
    <row r="38" spans="5:19" ht="30" customHeight="1" x14ac:dyDescent="0.3">
      <c r="E38" s="214"/>
      <c r="F38" s="214"/>
      <c r="G38" s="214"/>
      <c r="H38" s="214"/>
      <c r="I38" s="214"/>
      <c r="J38" s="214"/>
      <c r="K38" s="214"/>
      <c r="L38" s="214"/>
      <c r="M38" s="214"/>
      <c r="N38" s="214"/>
      <c r="O38" s="342"/>
      <c r="P38" s="214"/>
      <c r="Q38" s="214"/>
      <c r="R38" s="214"/>
      <c r="S38" s="214"/>
    </row>
    <row r="39" spans="5:19" ht="30" customHeight="1" x14ac:dyDescent="0.3">
      <c r="E39" s="214"/>
      <c r="F39" s="214"/>
      <c r="G39" s="214"/>
      <c r="H39" s="214"/>
      <c r="I39" s="214"/>
      <c r="J39" s="214"/>
      <c r="K39" s="214"/>
      <c r="L39" s="214"/>
      <c r="M39" s="214"/>
      <c r="N39" s="214"/>
      <c r="O39" s="342"/>
      <c r="P39" s="214"/>
      <c r="Q39" s="214"/>
      <c r="R39" s="214"/>
      <c r="S39" s="214"/>
    </row>
    <row r="40" spans="5:19" ht="30" customHeight="1" x14ac:dyDescent="0.3">
      <c r="E40" s="214"/>
      <c r="F40" s="214"/>
      <c r="G40" s="214"/>
      <c r="H40" s="214"/>
      <c r="I40" s="214"/>
      <c r="J40" s="214"/>
      <c r="K40" s="214"/>
      <c r="L40" s="214"/>
      <c r="M40" s="214"/>
      <c r="N40" s="214"/>
      <c r="O40" s="342"/>
      <c r="P40" s="214"/>
      <c r="Q40" s="214"/>
      <c r="R40" s="214"/>
      <c r="S40" s="214"/>
    </row>
    <row r="41" spans="5:19" ht="30" customHeight="1" x14ac:dyDescent="0.3">
      <c r="E41" s="214"/>
      <c r="F41" s="214"/>
      <c r="G41" s="214"/>
      <c r="H41" s="214"/>
      <c r="I41" s="214"/>
      <c r="J41" s="214"/>
      <c r="K41" s="214"/>
      <c r="L41" s="214"/>
      <c r="M41" s="214"/>
      <c r="N41" s="214"/>
      <c r="O41" s="342"/>
      <c r="P41" s="214"/>
      <c r="Q41" s="214"/>
      <c r="R41" s="214"/>
      <c r="S41" s="214"/>
    </row>
    <row r="42" spans="5:19" ht="30" customHeight="1" x14ac:dyDescent="0.3">
      <c r="E42" s="214"/>
      <c r="F42" s="214"/>
      <c r="G42" s="214"/>
      <c r="H42" s="214"/>
      <c r="I42" s="214"/>
      <c r="J42" s="214"/>
      <c r="K42" s="214"/>
      <c r="L42" s="214"/>
      <c r="M42" s="214"/>
      <c r="N42" s="214"/>
      <c r="O42" s="342"/>
      <c r="P42" s="214"/>
      <c r="Q42" s="214"/>
      <c r="R42" s="214"/>
      <c r="S42" s="214"/>
    </row>
    <row r="43" spans="5:19" ht="30" customHeight="1" x14ac:dyDescent="0.3">
      <c r="E43" s="214"/>
      <c r="F43" s="214"/>
      <c r="G43" s="214"/>
      <c r="H43" s="214"/>
      <c r="I43" s="214"/>
      <c r="J43" s="214"/>
      <c r="K43" s="214"/>
      <c r="L43" s="214"/>
      <c r="M43" s="214"/>
      <c r="N43" s="214"/>
      <c r="O43" s="342"/>
      <c r="P43" s="214"/>
      <c r="Q43" s="214"/>
      <c r="R43" s="214"/>
      <c r="S43" s="214"/>
    </row>
    <row r="44" spans="5:19" ht="30" customHeight="1" x14ac:dyDescent="0.3">
      <c r="E44" s="214"/>
      <c r="F44" s="214"/>
      <c r="G44" s="214"/>
      <c r="H44" s="214"/>
      <c r="I44" s="214"/>
      <c r="J44" s="214"/>
      <c r="K44" s="214"/>
      <c r="L44" s="214"/>
      <c r="M44" s="214"/>
      <c r="N44" s="214"/>
      <c r="O44" s="342"/>
      <c r="P44" s="214"/>
      <c r="Q44" s="214"/>
      <c r="R44" s="214"/>
      <c r="S44" s="214"/>
    </row>
    <row r="45" spans="5:19" ht="30" customHeight="1" x14ac:dyDescent="0.3">
      <c r="E45" s="214"/>
      <c r="F45" s="214"/>
      <c r="G45" s="214"/>
      <c r="H45" s="214"/>
      <c r="I45" s="214"/>
      <c r="J45" s="214"/>
      <c r="K45" s="214"/>
      <c r="L45" s="214"/>
      <c r="M45" s="214"/>
      <c r="N45" s="214"/>
      <c r="O45" s="342"/>
      <c r="P45" s="214"/>
      <c r="Q45" s="214"/>
      <c r="R45" s="214"/>
      <c r="S45" s="214"/>
    </row>
    <row r="46" spans="5:19" ht="30" customHeight="1" x14ac:dyDescent="0.3">
      <c r="E46" s="214"/>
      <c r="F46" s="214"/>
      <c r="G46" s="214"/>
      <c r="H46" s="214"/>
      <c r="I46" s="214"/>
      <c r="J46" s="214"/>
      <c r="K46" s="214"/>
      <c r="L46" s="214"/>
      <c r="M46" s="214"/>
      <c r="N46" s="214"/>
      <c r="O46" s="342"/>
      <c r="P46" s="214"/>
      <c r="Q46" s="214"/>
      <c r="R46" s="214"/>
      <c r="S46" s="214"/>
    </row>
    <row r="47" spans="5:19" ht="30" customHeight="1" x14ac:dyDescent="0.3">
      <c r="E47" s="214"/>
      <c r="F47" s="214"/>
      <c r="G47" s="214"/>
      <c r="H47" s="214"/>
      <c r="I47" s="214"/>
      <c r="J47" s="214"/>
      <c r="K47" s="214"/>
      <c r="L47" s="214"/>
      <c r="M47" s="214"/>
      <c r="N47" s="214"/>
      <c r="O47" s="342"/>
      <c r="P47" s="214"/>
      <c r="Q47" s="214"/>
      <c r="R47" s="214"/>
      <c r="S47" s="214"/>
    </row>
    <row r="48" spans="5:19" ht="30" customHeight="1" x14ac:dyDescent="0.3">
      <c r="E48" s="214"/>
      <c r="F48" s="214"/>
      <c r="G48" s="214"/>
      <c r="H48" s="214"/>
      <c r="I48" s="214"/>
      <c r="J48" s="214"/>
      <c r="K48" s="214"/>
      <c r="L48" s="214"/>
      <c r="M48" s="214"/>
      <c r="N48" s="214"/>
      <c r="O48" s="342"/>
      <c r="P48" s="214"/>
      <c r="Q48" s="214"/>
      <c r="R48" s="214"/>
      <c r="S48" s="214"/>
    </row>
    <row r="49" spans="5:19" ht="30" customHeight="1" x14ac:dyDescent="0.3">
      <c r="E49" s="214"/>
      <c r="F49" s="214"/>
      <c r="G49" s="214"/>
      <c r="H49" s="214"/>
      <c r="I49" s="214"/>
      <c r="J49" s="214"/>
      <c r="K49" s="214"/>
      <c r="L49" s="214"/>
      <c r="M49" s="214"/>
      <c r="N49" s="214"/>
      <c r="O49" s="342"/>
      <c r="P49" s="214"/>
      <c r="Q49" s="214"/>
      <c r="R49" s="214"/>
      <c r="S49" s="214"/>
    </row>
    <row r="50" spans="5:19" ht="30" customHeight="1" x14ac:dyDescent="0.3">
      <c r="E50" s="214"/>
      <c r="F50" s="214"/>
      <c r="G50" s="214"/>
      <c r="H50" s="214"/>
      <c r="I50" s="214"/>
      <c r="J50" s="214"/>
      <c r="K50" s="214"/>
      <c r="L50" s="214"/>
      <c r="M50" s="214"/>
      <c r="N50" s="214"/>
      <c r="O50" s="342"/>
      <c r="P50" s="214"/>
      <c r="Q50" s="214"/>
      <c r="R50" s="214"/>
      <c r="S50" s="214"/>
    </row>
    <row r="51" spans="5:19" ht="30" customHeight="1" x14ac:dyDescent="0.3">
      <c r="E51" s="214"/>
      <c r="F51" s="214"/>
      <c r="G51" s="214"/>
      <c r="H51" s="214"/>
      <c r="I51" s="214"/>
      <c r="J51" s="214"/>
      <c r="K51" s="214"/>
      <c r="L51" s="214"/>
      <c r="M51" s="214"/>
      <c r="N51" s="214"/>
      <c r="O51" s="342"/>
      <c r="P51" s="214"/>
      <c r="Q51" s="214"/>
      <c r="R51" s="214"/>
      <c r="S51" s="214"/>
    </row>
    <row r="52" spans="5:19" ht="30" customHeight="1" x14ac:dyDescent="0.3">
      <c r="E52" s="214"/>
      <c r="F52" s="214"/>
      <c r="G52" s="214"/>
      <c r="H52" s="214"/>
      <c r="I52" s="214"/>
      <c r="J52" s="214"/>
      <c r="K52" s="214"/>
      <c r="L52" s="214"/>
      <c r="M52" s="214"/>
      <c r="N52" s="214"/>
      <c r="O52" s="342"/>
      <c r="P52" s="214"/>
      <c r="Q52" s="214"/>
      <c r="R52" s="214"/>
      <c r="S52" s="214"/>
    </row>
    <row r="53" spans="5:19" ht="30" customHeight="1" x14ac:dyDescent="0.3">
      <c r="E53" s="214"/>
      <c r="F53" s="214"/>
      <c r="G53" s="214"/>
      <c r="H53" s="214"/>
      <c r="I53" s="214"/>
      <c r="J53" s="214"/>
      <c r="K53" s="214"/>
      <c r="L53" s="214"/>
      <c r="M53" s="214"/>
      <c r="N53" s="214"/>
      <c r="O53" s="342"/>
      <c r="P53" s="214"/>
      <c r="Q53" s="214"/>
      <c r="R53" s="214"/>
      <c r="S53" s="214"/>
    </row>
    <row r="54" spans="5:19" ht="30" customHeight="1" x14ac:dyDescent="0.3">
      <c r="E54" s="214"/>
      <c r="F54" s="214"/>
      <c r="G54" s="214"/>
      <c r="H54" s="214"/>
      <c r="I54" s="214"/>
      <c r="J54" s="214"/>
      <c r="K54" s="214"/>
      <c r="L54" s="214"/>
      <c r="M54" s="214"/>
      <c r="N54" s="214"/>
      <c r="O54" s="342"/>
      <c r="P54" s="214"/>
      <c r="Q54" s="214"/>
      <c r="R54" s="214"/>
      <c r="S54" s="214"/>
    </row>
    <row r="55" spans="5:19" ht="30" customHeight="1" x14ac:dyDescent="0.3">
      <c r="E55" s="214"/>
      <c r="F55" s="214"/>
      <c r="G55" s="214"/>
      <c r="H55" s="214"/>
      <c r="I55" s="214"/>
      <c r="J55" s="214"/>
      <c r="K55" s="214"/>
      <c r="L55" s="214"/>
      <c r="M55" s="214"/>
      <c r="N55" s="214"/>
      <c r="O55" s="342"/>
      <c r="P55" s="214"/>
      <c r="Q55" s="214"/>
      <c r="R55" s="214"/>
      <c r="S55" s="214"/>
    </row>
    <row r="56" spans="5:19" ht="30" customHeight="1" x14ac:dyDescent="0.3">
      <c r="E56" s="214"/>
      <c r="F56" s="214"/>
      <c r="G56" s="214"/>
      <c r="H56" s="214"/>
      <c r="I56" s="214"/>
      <c r="J56" s="214"/>
      <c r="K56" s="214"/>
      <c r="L56" s="214"/>
      <c r="M56" s="214"/>
      <c r="N56" s="214"/>
      <c r="O56" s="342"/>
      <c r="P56" s="214"/>
      <c r="Q56" s="214"/>
      <c r="R56" s="214"/>
      <c r="S56" s="214"/>
    </row>
    <row r="57" spans="5:19" ht="30" customHeight="1" x14ac:dyDescent="0.3">
      <c r="E57" s="214"/>
      <c r="F57" s="214"/>
      <c r="G57" s="214"/>
      <c r="H57" s="214"/>
      <c r="I57" s="214"/>
      <c r="J57" s="214"/>
      <c r="K57" s="214"/>
      <c r="L57" s="214"/>
      <c r="M57" s="214"/>
      <c r="N57" s="214"/>
      <c r="O57" s="342"/>
      <c r="P57" s="214"/>
      <c r="Q57" s="214"/>
      <c r="R57" s="214"/>
      <c r="S57" s="214"/>
    </row>
    <row r="58" spans="5:19" ht="30" customHeight="1" x14ac:dyDescent="0.3">
      <c r="E58" s="214"/>
      <c r="F58" s="214"/>
      <c r="G58" s="214"/>
      <c r="H58" s="214"/>
      <c r="I58" s="214"/>
      <c r="J58" s="214"/>
      <c r="K58" s="214"/>
      <c r="L58" s="214"/>
      <c r="M58" s="214"/>
      <c r="N58" s="214"/>
      <c r="O58" s="342"/>
      <c r="P58" s="214"/>
      <c r="Q58" s="214"/>
      <c r="R58" s="214"/>
      <c r="S58" s="214"/>
    </row>
    <row r="59" spans="5:19" ht="30" customHeight="1" x14ac:dyDescent="0.3">
      <c r="E59" s="214"/>
      <c r="F59" s="214"/>
      <c r="G59" s="214"/>
      <c r="H59" s="214"/>
      <c r="I59" s="214"/>
      <c r="J59" s="214"/>
      <c r="K59" s="214"/>
      <c r="L59" s="214"/>
      <c r="M59" s="214"/>
      <c r="N59" s="214"/>
      <c r="O59" s="342"/>
      <c r="P59" s="214"/>
      <c r="Q59" s="214"/>
      <c r="R59" s="214"/>
      <c r="S59" s="214"/>
    </row>
    <row r="60" spans="5:19" ht="30" customHeight="1" x14ac:dyDescent="0.3">
      <c r="E60" s="214"/>
      <c r="F60" s="214"/>
      <c r="G60" s="214"/>
      <c r="H60" s="214"/>
      <c r="I60" s="214"/>
      <c r="J60" s="214"/>
      <c r="K60" s="214"/>
      <c r="L60" s="214"/>
      <c r="M60" s="214"/>
      <c r="N60" s="214"/>
      <c r="O60" s="342"/>
      <c r="P60" s="214"/>
      <c r="Q60" s="214"/>
      <c r="R60" s="214"/>
      <c r="S60" s="214"/>
    </row>
    <row r="61" spans="5:19" ht="30" customHeight="1" x14ac:dyDescent="0.3">
      <c r="E61" s="214"/>
      <c r="F61" s="214"/>
      <c r="G61" s="214"/>
      <c r="H61" s="214"/>
      <c r="I61" s="214"/>
      <c r="J61" s="214"/>
      <c r="K61" s="214"/>
      <c r="L61" s="214"/>
      <c r="M61" s="214"/>
      <c r="N61" s="214"/>
      <c r="O61" s="342"/>
      <c r="P61" s="214"/>
      <c r="Q61" s="214"/>
      <c r="R61" s="214"/>
      <c r="S61" s="214"/>
    </row>
    <row r="62" spans="5:19" ht="30" customHeight="1" x14ac:dyDescent="0.3">
      <c r="E62" s="214"/>
      <c r="F62" s="214"/>
      <c r="G62" s="214"/>
      <c r="H62" s="214"/>
      <c r="I62" s="214"/>
      <c r="J62" s="214"/>
      <c r="K62" s="214"/>
      <c r="L62" s="214"/>
      <c r="M62" s="214"/>
      <c r="N62" s="214"/>
      <c r="O62" s="342"/>
      <c r="P62" s="214"/>
      <c r="Q62" s="214"/>
      <c r="R62" s="214"/>
      <c r="S62" s="214"/>
    </row>
    <row r="63" spans="5:19" ht="30" customHeight="1" x14ac:dyDescent="0.3">
      <c r="E63" s="214"/>
      <c r="F63" s="214"/>
      <c r="G63" s="214"/>
      <c r="H63" s="214"/>
      <c r="I63" s="214"/>
      <c r="J63" s="214"/>
      <c r="K63" s="214"/>
      <c r="L63" s="214"/>
      <c r="M63" s="214"/>
      <c r="N63" s="214"/>
      <c r="O63" s="342"/>
      <c r="P63" s="214"/>
      <c r="Q63" s="214"/>
      <c r="R63" s="214"/>
      <c r="S63" s="214"/>
    </row>
    <row r="64" spans="5:19" ht="30" customHeight="1" x14ac:dyDescent="0.3">
      <c r="E64" s="214"/>
      <c r="F64" s="214"/>
      <c r="G64" s="214"/>
      <c r="H64" s="214"/>
      <c r="I64" s="214"/>
      <c r="J64" s="214"/>
      <c r="K64" s="214"/>
      <c r="L64" s="214"/>
      <c r="M64" s="214"/>
      <c r="N64" s="214"/>
      <c r="O64" s="342"/>
      <c r="P64" s="214"/>
      <c r="Q64" s="214"/>
      <c r="R64" s="214"/>
      <c r="S64" s="214"/>
    </row>
    <row r="65" spans="5:19" ht="30" customHeight="1" x14ac:dyDescent="0.3">
      <c r="E65" s="214"/>
      <c r="F65" s="214"/>
      <c r="G65" s="214"/>
      <c r="H65" s="214"/>
      <c r="I65" s="214"/>
      <c r="J65" s="214"/>
      <c r="K65" s="214"/>
      <c r="L65" s="214"/>
      <c r="M65" s="214"/>
      <c r="N65" s="214"/>
      <c r="O65" s="342"/>
      <c r="P65" s="214"/>
      <c r="Q65" s="214"/>
      <c r="R65" s="214"/>
      <c r="S65" s="214"/>
    </row>
    <row r="66" spans="5:19" ht="30" customHeight="1" x14ac:dyDescent="0.3">
      <c r="E66" s="214"/>
      <c r="F66" s="214"/>
      <c r="G66" s="214"/>
      <c r="H66" s="214"/>
      <c r="I66" s="214"/>
      <c r="J66" s="214"/>
      <c r="K66" s="214"/>
      <c r="L66" s="214"/>
      <c r="M66" s="214"/>
      <c r="N66" s="214"/>
      <c r="O66" s="342"/>
      <c r="P66" s="214"/>
      <c r="Q66" s="214"/>
      <c r="R66" s="214"/>
      <c r="S66" s="214"/>
    </row>
    <row r="67" spans="5:19" ht="30" customHeight="1" x14ac:dyDescent="0.3">
      <c r="E67" s="214"/>
      <c r="F67" s="214"/>
      <c r="G67" s="214"/>
      <c r="H67" s="214"/>
      <c r="I67" s="214"/>
      <c r="J67" s="214"/>
      <c r="K67" s="214"/>
      <c r="L67" s="214"/>
      <c r="M67" s="214"/>
      <c r="N67" s="214"/>
      <c r="O67" s="342"/>
      <c r="P67" s="214"/>
      <c r="Q67" s="214"/>
      <c r="R67" s="214"/>
      <c r="S67" s="214"/>
    </row>
    <row r="68" spans="5:19" ht="30" customHeight="1" x14ac:dyDescent="0.3">
      <c r="E68" s="214"/>
      <c r="F68" s="214"/>
      <c r="G68" s="214"/>
      <c r="H68" s="214"/>
      <c r="I68" s="214"/>
      <c r="J68" s="214"/>
      <c r="K68" s="214"/>
      <c r="L68" s="214"/>
      <c r="M68" s="214"/>
      <c r="N68" s="214"/>
      <c r="O68" s="342"/>
      <c r="P68" s="214"/>
      <c r="Q68" s="214"/>
      <c r="R68" s="214"/>
      <c r="S68" s="214"/>
    </row>
    <row r="69" spans="5:19" ht="30" customHeight="1" x14ac:dyDescent="0.3">
      <c r="E69" s="214"/>
      <c r="F69" s="214"/>
      <c r="G69" s="214"/>
      <c r="H69" s="214"/>
      <c r="I69" s="214"/>
      <c r="J69" s="214"/>
      <c r="K69" s="214"/>
      <c r="L69" s="214"/>
      <c r="M69" s="214"/>
      <c r="N69" s="214"/>
      <c r="O69" s="342"/>
      <c r="P69" s="214"/>
      <c r="Q69" s="214"/>
      <c r="R69" s="214"/>
      <c r="S69" s="214"/>
    </row>
    <row r="70" spans="5:19" ht="30" customHeight="1" x14ac:dyDescent="0.3">
      <c r="G70" s="214"/>
      <c r="H70" s="214"/>
      <c r="I70" s="214"/>
      <c r="J70" s="214"/>
      <c r="K70" s="214"/>
      <c r="L70" s="214"/>
      <c r="M70" s="214"/>
      <c r="N70" s="214"/>
      <c r="O70" s="342"/>
      <c r="P70" s="214"/>
      <c r="Q70" s="214"/>
      <c r="R70" s="214"/>
      <c r="S70" s="214"/>
    </row>
    <row r="71" spans="5:19" ht="30" customHeight="1" x14ac:dyDescent="0.3">
      <c r="G71" s="214"/>
      <c r="H71" s="214"/>
      <c r="I71" s="214"/>
      <c r="J71" s="214"/>
      <c r="K71" s="214"/>
      <c r="L71" s="214"/>
      <c r="M71" s="214"/>
      <c r="N71" s="214"/>
      <c r="O71" s="342"/>
      <c r="P71" s="214"/>
      <c r="Q71" s="214"/>
      <c r="R71" s="214"/>
      <c r="S71" s="214"/>
    </row>
    <row r="72" spans="5:19" ht="30" customHeight="1" x14ac:dyDescent="0.3">
      <c r="G72" s="214"/>
      <c r="H72" s="214"/>
      <c r="I72" s="214"/>
      <c r="J72" s="214"/>
      <c r="K72" s="214"/>
      <c r="L72" s="214"/>
      <c r="M72" s="214"/>
      <c r="N72" s="214"/>
      <c r="O72" s="342"/>
      <c r="P72" s="214"/>
      <c r="Q72" s="214"/>
      <c r="R72" s="214"/>
      <c r="S72" s="214"/>
    </row>
    <row r="73" spans="5:19" ht="30" customHeight="1" x14ac:dyDescent="0.3">
      <c r="G73" s="214"/>
      <c r="H73" s="214"/>
      <c r="I73" s="214"/>
      <c r="J73" s="214"/>
      <c r="K73" s="214"/>
      <c r="L73" s="214"/>
      <c r="M73" s="214"/>
      <c r="N73" s="214"/>
      <c r="O73" s="342"/>
      <c r="P73" s="214"/>
      <c r="Q73" s="214"/>
      <c r="R73" s="214"/>
      <c r="S73" s="214"/>
    </row>
    <row r="74" spans="5:19" ht="30" customHeight="1" x14ac:dyDescent="0.3">
      <c r="G74" s="214"/>
      <c r="H74" s="214"/>
      <c r="I74" s="214"/>
      <c r="J74" s="214"/>
      <c r="K74" s="214"/>
      <c r="L74" s="214"/>
      <c r="M74" s="214"/>
      <c r="N74" s="214"/>
      <c r="O74" s="342"/>
      <c r="P74" s="214"/>
      <c r="Q74" s="214"/>
      <c r="R74" s="214"/>
      <c r="S74" s="214"/>
    </row>
    <row r="75" spans="5:19" ht="30" customHeight="1" x14ac:dyDescent="0.3">
      <c r="G75" s="214"/>
      <c r="H75" s="214"/>
      <c r="I75" s="214"/>
      <c r="J75" s="214"/>
      <c r="K75" s="214"/>
      <c r="L75" s="214"/>
      <c r="M75" s="214"/>
      <c r="N75" s="214"/>
      <c r="O75" s="342"/>
      <c r="P75" s="214"/>
      <c r="Q75" s="214"/>
      <c r="R75" s="214"/>
      <c r="S75" s="214"/>
    </row>
    <row r="76" spans="5:19" ht="30" customHeight="1" x14ac:dyDescent="0.3">
      <c r="G76" s="214"/>
      <c r="H76" s="214"/>
      <c r="I76" s="214"/>
      <c r="J76" s="214"/>
      <c r="K76" s="214"/>
      <c r="L76" s="214"/>
      <c r="M76" s="214"/>
      <c r="N76" s="214"/>
      <c r="O76" s="342"/>
      <c r="P76" s="214"/>
      <c r="Q76" s="214"/>
      <c r="R76" s="214"/>
      <c r="S76" s="214"/>
    </row>
    <row r="77" spans="5:19" ht="30" customHeight="1" x14ac:dyDescent="0.3">
      <c r="G77" s="214"/>
      <c r="H77" s="214"/>
      <c r="I77" s="214"/>
      <c r="J77" s="214"/>
      <c r="K77" s="214"/>
      <c r="L77" s="214"/>
      <c r="M77" s="214"/>
      <c r="N77" s="214"/>
      <c r="O77" s="342"/>
      <c r="P77" s="214"/>
      <c r="Q77" s="214"/>
      <c r="R77" s="214"/>
      <c r="S77" s="214"/>
    </row>
    <row r="78" spans="5:19" ht="30" customHeight="1" x14ac:dyDescent="0.3">
      <c r="G78" s="214"/>
      <c r="H78" s="214"/>
      <c r="I78" s="214"/>
      <c r="J78" s="214"/>
      <c r="K78" s="214"/>
      <c r="L78" s="214"/>
      <c r="M78" s="214"/>
      <c r="N78" s="214"/>
      <c r="O78" s="342"/>
      <c r="P78" s="214"/>
      <c r="Q78" s="214"/>
      <c r="R78" s="214"/>
      <c r="S78" s="214"/>
    </row>
    <row r="79" spans="5:19" ht="18" customHeight="1" x14ac:dyDescent="0.3">
      <c r="G79" s="214"/>
      <c r="H79" s="214"/>
      <c r="I79" s="214"/>
      <c r="J79" s="214"/>
      <c r="K79" s="214"/>
      <c r="L79" s="214"/>
      <c r="M79" s="214"/>
      <c r="N79" s="214"/>
      <c r="O79" s="342"/>
      <c r="P79" s="214"/>
      <c r="Q79" s="214"/>
      <c r="R79" s="214"/>
      <c r="S79" s="214"/>
    </row>
    <row r="80" spans="5:19" ht="18" customHeight="1" x14ac:dyDescent="0.3">
      <c r="G80" s="214"/>
      <c r="H80" s="214"/>
      <c r="I80" s="214"/>
      <c r="J80" s="214"/>
      <c r="K80" s="214"/>
      <c r="L80" s="214"/>
      <c r="M80" s="214"/>
      <c r="N80" s="214"/>
      <c r="O80" s="342"/>
      <c r="P80" s="214"/>
      <c r="Q80" s="214"/>
      <c r="R80" s="214"/>
      <c r="S80" s="214"/>
    </row>
    <row r="81" spans="7:19" ht="18" customHeight="1" x14ac:dyDescent="0.3">
      <c r="G81" s="214"/>
      <c r="H81" s="214"/>
      <c r="I81" s="214"/>
      <c r="J81" s="214"/>
      <c r="K81" s="214"/>
      <c r="L81" s="214"/>
      <c r="M81" s="214"/>
      <c r="N81" s="214"/>
      <c r="O81" s="342"/>
      <c r="P81" s="214"/>
      <c r="Q81" s="214"/>
      <c r="R81" s="214"/>
      <c r="S81" s="214"/>
    </row>
    <row r="82" spans="7:19" ht="18" customHeight="1" x14ac:dyDescent="0.3">
      <c r="G82" s="214"/>
      <c r="H82" s="214"/>
      <c r="I82" s="214"/>
      <c r="J82" s="214"/>
      <c r="K82" s="214"/>
      <c r="L82" s="214"/>
      <c r="M82" s="214"/>
      <c r="N82" s="214"/>
      <c r="O82" s="342"/>
      <c r="P82" s="214"/>
      <c r="Q82" s="214"/>
      <c r="R82" s="214"/>
      <c r="S82" s="214"/>
    </row>
    <row r="83" spans="7:19" ht="18" customHeight="1" x14ac:dyDescent="0.3">
      <c r="G83" s="214"/>
      <c r="H83" s="214"/>
      <c r="I83" s="214"/>
      <c r="J83" s="214"/>
      <c r="K83" s="214"/>
      <c r="L83" s="214"/>
      <c r="M83" s="214"/>
      <c r="N83" s="214"/>
      <c r="O83" s="342"/>
      <c r="P83" s="214"/>
      <c r="Q83" s="214"/>
      <c r="R83" s="214"/>
      <c r="S83" s="214"/>
    </row>
    <row r="84" spans="7:19" ht="18" customHeight="1" x14ac:dyDescent="0.3">
      <c r="G84" s="214"/>
      <c r="H84" s="214"/>
      <c r="I84" s="214"/>
      <c r="J84" s="214"/>
      <c r="K84" s="214"/>
      <c r="L84" s="214"/>
      <c r="M84" s="214"/>
      <c r="N84" s="214"/>
      <c r="O84" s="342"/>
      <c r="P84" s="214"/>
      <c r="Q84" s="214"/>
      <c r="R84" s="214"/>
      <c r="S84" s="214"/>
    </row>
    <row r="85" spans="7:19" ht="18" customHeight="1" x14ac:dyDescent="0.3">
      <c r="G85" s="214"/>
      <c r="H85" s="214"/>
      <c r="I85" s="214"/>
      <c r="J85" s="214"/>
      <c r="K85" s="214"/>
      <c r="L85" s="214"/>
      <c r="M85" s="214"/>
      <c r="N85" s="214"/>
      <c r="O85" s="342"/>
      <c r="P85" s="214"/>
      <c r="Q85" s="214"/>
      <c r="R85" s="214"/>
      <c r="S85" s="214"/>
    </row>
    <row r="86" spans="7:19" ht="18" customHeight="1" x14ac:dyDescent="0.3">
      <c r="G86" s="214"/>
      <c r="H86" s="214"/>
      <c r="I86" s="214"/>
      <c r="J86" s="214"/>
      <c r="K86" s="214"/>
      <c r="L86" s="214"/>
      <c r="M86" s="214"/>
      <c r="N86" s="214"/>
      <c r="O86" s="342"/>
      <c r="P86" s="214"/>
      <c r="Q86" s="214"/>
      <c r="R86" s="214"/>
      <c r="S86" s="214"/>
    </row>
    <row r="87" spans="7:19" ht="18" customHeight="1" x14ac:dyDescent="0.3">
      <c r="G87" s="214"/>
      <c r="H87" s="214"/>
      <c r="I87" s="214"/>
      <c r="J87" s="214"/>
      <c r="K87" s="214"/>
      <c r="L87" s="214"/>
      <c r="M87" s="214"/>
      <c r="N87" s="214"/>
      <c r="O87" s="342"/>
      <c r="P87" s="214"/>
      <c r="Q87" s="214"/>
      <c r="R87" s="214"/>
      <c r="S87" s="214"/>
    </row>
    <row r="88" spans="7:19" ht="18" customHeight="1" x14ac:dyDescent="0.3">
      <c r="G88" s="214"/>
      <c r="H88" s="214"/>
      <c r="I88" s="214"/>
      <c r="J88" s="214"/>
      <c r="K88" s="214"/>
      <c r="L88" s="214"/>
      <c r="M88" s="214"/>
      <c r="N88" s="214"/>
      <c r="O88" s="342"/>
      <c r="P88" s="214"/>
      <c r="Q88" s="214"/>
      <c r="R88" s="214"/>
      <c r="S88" s="214"/>
    </row>
  </sheetData>
  <autoFilter ref="A5:C5" xr:uid="{FD907A49-EA04-4478-B2E1-32D55604ACEB}"/>
  <mergeCells count="2">
    <mergeCell ref="D4:F4"/>
    <mergeCell ref="G4:S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ED7B-CBA1-44D7-8195-A0728D101425}">
  <sheetPr>
    <tabColor rgb="FFFEF4E5"/>
  </sheetPr>
  <dimension ref="A1:M193"/>
  <sheetViews>
    <sheetView workbookViewId="0">
      <pane xSplit="3" ySplit="5" topLeftCell="D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3.8" x14ac:dyDescent="0.3"/>
  <cols>
    <col min="1" max="1" width="11.21875" style="138" customWidth="1"/>
    <col min="2" max="2" width="12.88671875" style="138" customWidth="1"/>
    <col min="3" max="3" width="23.5546875" style="136" customWidth="1"/>
    <col min="4" max="4" width="15.109375" style="136" customWidth="1"/>
    <col min="5" max="5" width="15.109375" style="138" customWidth="1"/>
    <col min="6" max="6" width="22.88671875" style="138" customWidth="1"/>
    <col min="7" max="8" width="25" style="138" customWidth="1"/>
    <col min="9" max="9" width="18.21875" style="138" customWidth="1"/>
    <col min="10" max="10" width="25.6640625" style="138" customWidth="1"/>
    <col min="11" max="13" width="16.6640625" style="138" customWidth="1"/>
    <col min="14" max="16384" width="8.5546875" style="138"/>
  </cols>
  <sheetData>
    <row r="1" spans="1:13" s="68" customFormat="1" ht="18" customHeight="1" x14ac:dyDescent="0.3">
      <c r="A1" s="382" t="s">
        <v>388</v>
      </c>
      <c r="B1" s="382" t="s">
        <v>389</v>
      </c>
      <c r="C1" s="382"/>
      <c r="D1" s="382"/>
      <c r="E1" s="382"/>
      <c r="F1" s="382"/>
      <c r="G1" s="382"/>
      <c r="H1" s="382"/>
      <c r="I1" s="382"/>
    </row>
    <row r="2" spans="1:13" ht="18" customHeight="1" x14ac:dyDescent="0.3">
      <c r="B2" s="131" t="s">
        <v>390</v>
      </c>
      <c r="D2" s="138"/>
    </row>
    <row r="3" spans="1:13" s="145" customFormat="1" ht="18" customHeight="1" x14ac:dyDescent="0.3">
      <c r="C3" s="148"/>
      <c r="D3" s="148"/>
      <c r="L3" s="160"/>
    </row>
    <row r="4" spans="1:13" s="145" customFormat="1" ht="45.6" customHeight="1" x14ac:dyDescent="0.3">
      <c r="A4" s="162"/>
      <c r="B4" s="162"/>
      <c r="C4" s="162"/>
      <c r="D4" s="643" t="s">
        <v>374</v>
      </c>
      <c r="E4" s="642"/>
      <c r="F4" s="637"/>
      <c r="G4" s="612" t="s">
        <v>375</v>
      </c>
      <c r="H4" s="614"/>
      <c r="I4" s="614"/>
      <c r="J4" s="614"/>
      <c r="K4" s="614"/>
      <c r="L4" s="614"/>
      <c r="M4" s="614"/>
    </row>
    <row r="5" spans="1:13" s="145" customFormat="1" ht="45.6" customHeight="1" thickBot="1" x14ac:dyDescent="0.35">
      <c r="A5" s="163"/>
      <c r="B5" s="163"/>
      <c r="C5" s="163"/>
      <c r="D5" s="343" t="s">
        <v>269</v>
      </c>
      <c r="E5" s="331" t="s">
        <v>376</v>
      </c>
      <c r="F5" s="332" t="s">
        <v>346</v>
      </c>
      <c r="G5" s="143" t="s">
        <v>362</v>
      </c>
      <c r="H5" s="228" t="s">
        <v>391</v>
      </c>
      <c r="I5" s="164" t="s">
        <v>363</v>
      </c>
      <c r="J5" s="228" t="s">
        <v>364</v>
      </c>
      <c r="K5" s="164" t="s">
        <v>323</v>
      </c>
      <c r="L5" s="143" t="s">
        <v>325</v>
      </c>
      <c r="M5" s="228" t="s">
        <v>324</v>
      </c>
    </row>
    <row r="6" spans="1:13" s="145" customFormat="1" ht="28.2" customHeight="1" x14ac:dyDescent="0.3">
      <c r="A6" s="107">
        <v>43830</v>
      </c>
      <c r="B6" s="182" t="s">
        <v>96</v>
      </c>
      <c r="C6" s="194" t="s">
        <v>392</v>
      </c>
      <c r="D6" s="344">
        <v>10</v>
      </c>
      <c r="E6" s="304">
        <v>66.7</v>
      </c>
      <c r="F6" s="183">
        <v>18.3</v>
      </c>
      <c r="G6" s="173">
        <v>4</v>
      </c>
      <c r="H6" s="232">
        <v>29.3</v>
      </c>
      <c r="I6" s="173">
        <v>16.5</v>
      </c>
      <c r="J6" s="232">
        <v>83.2</v>
      </c>
      <c r="K6" s="173">
        <v>38.799999999999997</v>
      </c>
      <c r="L6" s="147">
        <v>4.5</v>
      </c>
      <c r="M6" s="232">
        <v>59.4</v>
      </c>
    </row>
    <row r="7" spans="1:13" s="145" customFormat="1" ht="28.2" customHeight="1" x14ac:dyDescent="0.3">
      <c r="A7" s="107">
        <v>43830</v>
      </c>
      <c r="B7" s="182" t="s">
        <v>96</v>
      </c>
      <c r="C7" s="194" t="s">
        <v>393</v>
      </c>
      <c r="D7" s="344">
        <v>4</v>
      </c>
      <c r="E7" s="304">
        <v>80</v>
      </c>
      <c r="F7" s="183">
        <v>8.8000000000000007</v>
      </c>
      <c r="G7" s="173">
        <v>4.3</v>
      </c>
      <c r="H7" s="232">
        <v>32</v>
      </c>
      <c r="I7" s="173">
        <v>38.299999999999997</v>
      </c>
      <c r="J7" s="232">
        <v>91.7</v>
      </c>
      <c r="K7" s="173">
        <v>44.2</v>
      </c>
      <c r="L7" s="147">
        <v>0</v>
      </c>
      <c r="M7" s="232">
        <v>63.5</v>
      </c>
    </row>
    <row r="8" spans="1:13" s="145" customFormat="1" ht="28.2" customHeight="1" x14ac:dyDescent="0.3">
      <c r="A8" s="107">
        <v>43830</v>
      </c>
      <c r="B8" s="182" t="s">
        <v>96</v>
      </c>
      <c r="C8" s="194" t="s">
        <v>394</v>
      </c>
      <c r="D8" s="344">
        <v>3</v>
      </c>
      <c r="E8" s="304">
        <v>10.3</v>
      </c>
      <c r="F8" s="183">
        <v>1.9</v>
      </c>
      <c r="G8" s="173">
        <v>3</v>
      </c>
      <c r="H8" s="232">
        <v>33.1</v>
      </c>
      <c r="I8" s="173">
        <v>0</v>
      </c>
      <c r="J8" s="232">
        <v>66.7</v>
      </c>
      <c r="K8" s="173">
        <v>44.4</v>
      </c>
      <c r="L8" s="147">
        <v>0</v>
      </c>
      <c r="M8" s="232">
        <v>58.1</v>
      </c>
    </row>
    <row r="9" spans="1:13" s="192" customFormat="1" ht="28.2" customHeight="1" x14ac:dyDescent="0.3">
      <c r="A9" s="149">
        <v>43830</v>
      </c>
      <c r="B9" s="184" t="s">
        <v>395</v>
      </c>
      <c r="C9" s="195" t="s">
        <v>271</v>
      </c>
      <c r="D9" s="345">
        <v>17</v>
      </c>
      <c r="E9" s="305">
        <v>34.700000000000003</v>
      </c>
      <c r="F9" s="185">
        <v>29.1</v>
      </c>
      <c r="G9" s="211">
        <v>3.9</v>
      </c>
      <c r="H9" s="239">
        <v>30.6</v>
      </c>
      <c r="I9" s="211">
        <v>18.7</v>
      </c>
      <c r="J9" s="239">
        <v>82.3</v>
      </c>
      <c r="K9" s="211">
        <v>41.1</v>
      </c>
      <c r="L9" s="191">
        <v>2.6</v>
      </c>
      <c r="M9" s="239">
        <v>60.2</v>
      </c>
    </row>
    <row r="10" spans="1:13" s="145" customFormat="1" ht="28.2" customHeight="1" x14ac:dyDescent="0.3">
      <c r="A10" s="107">
        <v>43830</v>
      </c>
      <c r="B10" s="182" t="s">
        <v>97</v>
      </c>
      <c r="C10" s="194" t="s">
        <v>396</v>
      </c>
      <c r="D10" s="344">
        <v>19</v>
      </c>
      <c r="E10" s="304">
        <v>37.299999999999997</v>
      </c>
      <c r="F10" s="183">
        <v>7.7</v>
      </c>
      <c r="G10" s="173">
        <v>3.5</v>
      </c>
      <c r="H10" s="232">
        <v>34.799999999999997</v>
      </c>
      <c r="I10" s="173">
        <v>3.5</v>
      </c>
      <c r="J10" s="232">
        <v>89.9</v>
      </c>
      <c r="K10" s="173">
        <v>53.3</v>
      </c>
      <c r="L10" s="147">
        <v>0</v>
      </c>
      <c r="M10" s="232">
        <v>56.8</v>
      </c>
    </row>
    <row r="11" spans="1:13" s="145" customFormat="1" ht="28.2" customHeight="1" x14ac:dyDescent="0.3">
      <c r="A11" s="107">
        <v>43830</v>
      </c>
      <c r="B11" s="182" t="s">
        <v>97</v>
      </c>
      <c r="C11" s="194" t="s">
        <v>397</v>
      </c>
      <c r="D11" s="344">
        <v>10</v>
      </c>
      <c r="E11" s="304">
        <v>43.5</v>
      </c>
      <c r="F11" s="183">
        <v>3.7</v>
      </c>
      <c r="G11" s="173">
        <v>3.1</v>
      </c>
      <c r="H11" s="232">
        <v>31.6</v>
      </c>
      <c r="I11" s="173">
        <v>6.7</v>
      </c>
      <c r="J11" s="232">
        <v>86.7</v>
      </c>
      <c r="K11" s="173">
        <v>51.7</v>
      </c>
      <c r="L11" s="147">
        <v>3.3</v>
      </c>
      <c r="M11" s="232">
        <v>57.9</v>
      </c>
    </row>
    <row r="12" spans="1:13" s="145" customFormat="1" ht="28.2" customHeight="1" x14ac:dyDescent="0.3">
      <c r="A12" s="107">
        <v>43830</v>
      </c>
      <c r="B12" s="182" t="s">
        <v>97</v>
      </c>
      <c r="C12" s="194" t="s">
        <v>398</v>
      </c>
      <c r="D12" s="344">
        <v>4</v>
      </c>
      <c r="E12" s="304">
        <v>66.7</v>
      </c>
      <c r="F12" s="183">
        <v>13.4</v>
      </c>
      <c r="G12" s="173">
        <v>3.5</v>
      </c>
      <c r="H12" s="232">
        <v>38.9</v>
      </c>
      <c r="I12" s="173">
        <v>6.3</v>
      </c>
      <c r="J12" s="232">
        <v>64.599999999999994</v>
      </c>
      <c r="K12" s="173">
        <v>52.1</v>
      </c>
      <c r="L12" s="147">
        <v>14.6</v>
      </c>
      <c r="M12" s="232">
        <v>56.3</v>
      </c>
    </row>
    <row r="13" spans="1:13" s="145" customFormat="1" ht="28.2" customHeight="1" x14ac:dyDescent="0.3">
      <c r="A13" s="107">
        <v>43830</v>
      </c>
      <c r="B13" s="182" t="s">
        <v>97</v>
      </c>
      <c r="C13" s="194" t="s">
        <v>399</v>
      </c>
      <c r="D13" s="344">
        <v>4</v>
      </c>
      <c r="E13" s="304">
        <v>44.4</v>
      </c>
      <c r="F13" s="183">
        <v>0.6</v>
      </c>
      <c r="G13" s="173">
        <v>3.8</v>
      </c>
      <c r="H13" s="232">
        <v>35.9</v>
      </c>
      <c r="I13" s="173">
        <v>4.2</v>
      </c>
      <c r="J13" s="232">
        <v>83.3</v>
      </c>
      <c r="K13" s="173">
        <v>58.3</v>
      </c>
      <c r="L13" s="147">
        <v>0</v>
      </c>
      <c r="M13" s="232">
        <v>58.6</v>
      </c>
    </row>
    <row r="14" spans="1:13" s="192" customFormat="1" ht="28.2" customHeight="1" x14ac:dyDescent="0.3">
      <c r="A14" s="149">
        <v>43830</v>
      </c>
      <c r="B14" s="184" t="s">
        <v>400</v>
      </c>
      <c r="C14" s="195" t="s">
        <v>271</v>
      </c>
      <c r="D14" s="345">
        <v>40</v>
      </c>
      <c r="E14" s="305">
        <v>34.200000000000003</v>
      </c>
      <c r="F14" s="185">
        <v>27.2</v>
      </c>
      <c r="G14" s="211">
        <v>3.4</v>
      </c>
      <c r="H14" s="239">
        <v>34.200000000000003</v>
      </c>
      <c r="I14" s="213">
        <v>5.2</v>
      </c>
      <c r="J14" s="239">
        <v>85.8</v>
      </c>
      <c r="K14" s="211">
        <v>54.3</v>
      </c>
      <c r="L14" s="191">
        <v>3.1</v>
      </c>
      <c r="M14" s="239">
        <v>57.2</v>
      </c>
    </row>
    <row r="15" spans="1:13" s="145" customFormat="1" ht="28.2" customHeight="1" x14ac:dyDescent="0.3">
      <c r="A15" s="107">
        <v>43830</v>
      </c>
      <c r="B15" s="182" t="s">
        <v>103</v>
      </c>
      <c r="C15" s="194" t="s">
        <v>401</v>
      </c>
      <c r="D15" s="344">
        <v>6</v>
      </c>
      <c r="E15" s="304">
        <v>30</v>
      </c>
      <c r="F15" s="183">
        <v>2.5</v>
      </c>
      <c r="G15" s="173">
        <v>3.3</v>
      </c>
      <c r="H15" s="232">
        <v>26.9</v>
      </c>
      <c r="I15" s="173">
        <v>0</v>
      </c>
      <c r="J15" s="232">
        <v>100</v>
      </c>
      <c r="K15" s="173">
        <v>71.099999999999994</v>
      </c>
      <c r="L15" s="147">
        <v>0</v>
      </c>
      <c r="M15" s="232">
        <v>54.6</v>
      </c>
    </row>
    <row r="16" spans="1:13" s="145" customFormat="1" ht="28.2" customHeight="1" x14ac:dyDescent="0.3">
      <c r="A16" s="107">
        <v>43830</v>
      </c>
      <c r="B16" s="182" t="s">
        <v>103</v>
      </c>
      <c r="C16" s="194" t="s">
        <v>402</v>
      </c>
      <c r="D16" s="344">
        <v>8</v>
      </c>
      <c r="E16" s="304">
        <v>61.5</v>
      </c>
      <c r="F16" s="183">
        <v>20.3</v>
      </c>
      <c r="G16" s="173">
        <v>3.1</v>
      </c>
      <c r="H16" s="232">
        <v>29</v>
      </c>
      <c r="I16" s="173">
        <v>11.5</v>
      </c>
      <c r="J16" s="232">
        <v>88.5</v>
      </c>
      <c r="K16" s="173">
        <v>49</v>
      </c>
      <c r="L16" s="147">
        <v>8.3000000000000007</v>
      </c>
      <c r="M16" s="232">
        <v>56.1</v>
      </c>
    </row>
    <row r="17" spans="1:13" s="145" customFormat="1" ht="28.2" customHeight="1" x14ac:dyDescent="0.3">
      <c r="A17" s="107">
        <v>43830</v>
      </c>
      <c r="B17" s="182" t="s">
        <v>103</v>
      </c>
      <c r="C17" s="194" t="s">
        <v>394</v>
      </c>
      <c r="D17" s="344">
        <v>5</v>
      </c>
      <c r="E17" s="304">
        <v>25</v>
      </c>
      <c r="F17" s="183">
        <v>3.9</v>
      </c>
      <c r="G17" s="173">
        <v>3.2</v>
      </c>
      <c r="H17" s="232">
        <v>35.799999999999997</v>
      </c>
      <c r="I17" s="173">
        <v>11.7</v>
      </c>
      <c r="J17" s="232">
        <v>88.3</v>
      </c>
      <c r="K17" s="173">
        <v>83.3</v>
      </c>
      <c r="L17" s="147">
        <v>6.7</v>
      </c>
      <c r="M17" s="232">
        <v>56</v>
      </c>
    </row>
    <row r="18" spans="1:13" s="192" customFormat="1" ht="28.2" customHeight="1" x14ac:dyDescent="0.3">
      <c r="A18" s="149">
        <v>43830</v>
      </c>
      <c r="B18" s="184" t="s">
        <v>403</v>
      </c>
      <c r="C18" s="195" t="s">
        <v>271</v>
      </c>
      <c r="D18" s="345">
        <v>19</v>
      </c>
      <c r="E18" s="305">
        <v>35.799999999999997</v>
      </c>
      <c r="F18" s="185">
        <v>26.7</v>
      </c>
      <c r="G18" s="211">
        <v>3.2</v>
      </c>
      <c r="H18" s="239">
        <v>30.1</v>
      </c>
      <c r="I18" s="211">
        <v>7.9</v>
      </c>
      <c r="J18" s="239">
        <v>92.1</v>
      </c>
      <c r="K18" s="211">
        <v>59.7</v>
      </c>
      <c r="L18" s="191">
        <v>5.3</v>
      </c>
      <c r="M18" s="239">
        <v>55.6</v>
      </c>
    </row>
    <row r="19" spans="1:13" s="145" customFormat="1" ht="29.25" customHeight="1" x14ac:dyDescent="0.3">
      <c r="A19" s="107">
        <v>44196</v>
      </c>
      <c r="B19" s="182" t="s">
        <v>96</v>
      </c>
      <c r="C19" s="194" t="s">
        <v>392</v>
      </c>
      <c r="D19" s="344">
        <v>11</v>
      </c>
      <c r="E19" s="326">
        <v>68.8</v>
      </c>
      <c r="F19" s="267">
        <v>15.3</v>
      </c>
      <c r="G19" s="175">
        <v>3.5</v>
      </c>
      <c r="H19" s="232">
        <v>27.4</v>
      </c>
      <c r="I19" s="173">
        <v>11.7</v>
      </c>
      <c r="J19" s="232">
        <v>92.3</v>
      </c>
      <c r="K19" s="173">
        <v>58.6</v>
      </c>
      <c r="L19" s="147">
        <v>4.0999999999999996</v>
      </c>
      <c r="M19" s="236">
        <v>59.5</v>
      </c>
    </row>
    <row r="20" spans="1:13" s="145" customFormat="1" ht="29.25" customHeight="1" x14ac:dyDescent="0.3">
      <c r="A20" s="107">
        <v>44196</v>
      </c>
      <c r="B20" s="182" t="s">
        <v>96</v>
      </c>
      <c r="C20" s="194" t="s">
        <v>393</v>
      </c>
      <c r="D20" s="344">
        <v>4</v>
      </c>
      <c r="E20" s="326">
        <v>80</v>
      </c>
      <c r="F20" s="267">
        <v>7.7</v>
      </c>
      <c r="G20" s="175">
        <v>4.3</v>
      </c>
      <c r="H20" s="232">
        <v>30.7</v>
      </c>
      <c r="I20" s="173">
        <v>31.7</v>
      </c>
      <c r="J20" s="232">
        <v>70.8</v>
      </c>
      <c r="K20" s="173">
        <v>58.3</v>
      </c>
      <c r="L20" s="147">
        <v>0</v>
      </c>
      <c r="M20" s="236">
        <v>64.3</v>
      </c>
    </row>
    <row r="21" spans="1:13" s="145" customFormat="1" ht="29.25" customHeight="1" x14ac:dyDescent="0.3">
      <c r="A21" s="107">
        <v>44196</v>
      </c>
      <c r="B21" s="182" t="s">
        <v>96</v>
      </c>
      <c r="C21" s="194" t="s">
        <v>394</v>
      </c>
      <c r="D21" s="344">
        <v>4</v>
      </c>
      <c r="E21" s="326">
        <v>14.3</v>
      </c>
      <c r="F21" s="267">
        <v>2.9</v>
      </c>
      <c r="G21" s="175">
        <v>4</v>
      </c>
      <c r="H21" s="232">
        <v>32.9</v>
      </c>
      <c r="I21" s="173">
        <v>13.3</v>
      </c>
      <c r="J21" s="232">
        <v>73.3</v>
      </c>
      <c r="K21" s="173">
        <v>55</v>
      </c>
      <c r="L21" s="147">
        <v>18.3</v>
      </c>
      <c r="M21" s="236">
        <v>58.9</v>
      </c>
    </row>
    <row r="22" spans="1:13" s="192" customFormat="1" ht="28.2" customHeight="1" x14ac:dyDescent="0.3">
      <c r="A22" s="149">
        <v>44196</v>
      </c>
      <c r="B22" s="184" t="s">
        <v>395</v>
      </c>
      <c r="C22" s="195" t="s">
        <v>271</v>
      </c>
      <c r="D22" s="346">
        <v>19</v>
      </c>
      <c r="E22" s="333">
        <v>38.799999999999997</v>
      </c>
      <c r="F22" s="185">
        <v>25.9</v>
      </c>
      <c r="G22" s="211">
        <v>3.7</v>
      </c>
      <c r="H22" s="240">
        <v>29.2</v>
      </c>
      <c r="I22" s="211">
        <v>16.2</v>
      </c>
      <c r="J22" s="239">
        <v>83.8</v>
      </c>
      <c r="K22" s="211">
        <v>53.6</v>
      </c>
      <c r="L22" s="191">
        <v>6.2</v>
      </c>
      <c r="M22" s="240">
        <v>60.4</v>
      </c>
    </row>
    <row r="23" spans="1:13" s="145" customFormat="1" ht="29.25" customHeight="1" x14ac:dyDescent="0.3">
      <c r="A23" s="107">
        <v>44196</v>
      </c>
      <c r="B23" s="182" t="s">
        <v>97</v>
      </c>
      <c r="C23" s="194" t="s">
        <v>396</v>
      </c>
      <c r="D23" s="344">
        <v>23</v>
      </c>
      <c r="E23" s="326">
        <v>46.9</v>
      </c>
      <c r="F23" s="267">
        <v>9.1999999999999993</v>
      </c>
      <c r="G23" s="175">
        <v>3.3</v>
      </c>
      <c r="H23" s="232">
        <v>34</v>
      </c>
      <c r="I23" s="173">
        <v>5.4</v>
      </c>
      <c r="J23" s="232">
        <v>83.9</v>
      </c>
      <c r="K23" s="173">
        <v>54.4</v>
      </c>
      <c r="L23" s="147">
        <v>4.5999999999999996</v>
      </c>
      <c r="M23" s="236">
        <v>55.8</v>
      </c>
    </row>
    <row r="24" spans="1:13" s="145" customFormat="1" ht="29.25" customHeight="1" x14ac:dyDescent="0.3">
      <c r="A24" s="107">
        <v>44196</v>
      </c>
      <c r="B24" s="182" t="s">
        <v>97</v>
      </c>
      <c r="C24" s="194" t="s">
        <v>397</v>
      </c>
      <c r="D24" s="344">
        <v>11</v>
      </c>
      <c r="E24" s="326">
        <v>45.8</v>
      </c>
      <c r="F24" s="267">
        <v>4.5999999999999996</v>
      </c>
      <c r="G24" s="175">
        <v>3.1</v>
      </c>
      <c r="H24" s="232">
        <v>32.299999999999997</v>
      </c>
      <c r="I24" s="173">
        <v>6.1</v>
      </c>
      <c r="J24" s="232">
        <v>90.9</v>
      </c>
      <c r="K24" s="173">
        <v>53</v>
      </c>
      <c r="L24" s="147">
        <v>3</v>
      </c>
      <c r="M24" s="236">
        <v>58.4</v>
      </c>
    </row>
    <row r="25" spans="1:13" s="145" customFormat="1" ht="29.25" customHeight="1" x14ac:dyDescent="0.3">
      <c r="A25" s="107">
        <v>44196</v>
      </c>
      <c r="B25" s="182" t="s">
        <v>97</v>
      </c>
      <c r="C25" s="194" t="s">
        <v>398</v>
      </c>
      <c r="D25" s="344">
        <v>4</v>
      </c>
      <c r="E25" s="326">
        <v>80</v>
      </c>
      <c r="F25" s="267">
        <v>10.199999999999999</v>
      </c>
      <c r="G25" s="175">
        <v>4.3</v>
      </c>
      <c r="H25" s="232">
        <v>33.799999999999997</v>
      </c>
      <c r="I25" s="173">
        <v>6.3</v>
      </c>
      <c r="J25" s="232">
        <v>74.2</v>
      </c>
      <c r="K25" s="173">
        <v>54.2</v>
      </c>
      <c r="L25" s="147">
        <v>23.3</v>
      </c>
      <c r="M25" s="236">
        <v>55.9</v>
      </c>
    </row>
    <row r="26" spans="1:13" s="145" customFormat="1" ht="27.75" customHeight="1" x14ac:dyDescent="0.3">
      <c r="A26" s="107">
        <v>44196</v>
      </c>
      <c r="B26" s="182" t="s">
        <v>97</v>
      </c>
      <c r="C26" s="194" t="s">
        <v>399</v>
      </c>
      <c r="D26" s="344">
        <v>5</v>
      </c>
      <c r="E26" s="326">
        <v>41.7</v>
      </c>
      <c r="F26" s="267">
        <v>0.8</v>
      </c>
      <c r="G26" s="175">
        <v>3.8</v>
      </c>
      <c r="H26" s="232">
        <v>38.5</v>
      </c>
      <c r="I26" s="173">
        <v>3.3</v>
      </c>
      <c r="J26" s="232">
        <v>81.7</v>
      </c>
      <c r="K26" s="173">
        <v>61.7</v>
      </c>
      <c r="L26" s="147">
        <v>0</v>
      </c>
      <c r="M26" s="236">
        <v>59.6</v>
      </c>
    </row>
    <row r="27" spans="1:13" s="192" customFormat="1" ht="29.25" customHeight="1" x14ac:dyDescent="0.3">
      <c r="A27" s="149">
        <v>44196</v>
      </c>
      <c r="B27" s="184" t="s">
        <v>400</v>
      </c>
      <c r="C27" s="195" t="s">
        <v>271</v>
      </c>
      <c r="D27" s="345">
        <v>49</v>
      </c>
      <c r="E27" s="333">
        <v>40.799999999999997</v>
      </c>
      <c r="F27" s="347">
        <v>25.5</v>
      </c>
      <c r="G27" s="213">
        <v>3.4</v>
      </c>
      <c r="H27" s="239">
        <v>35.200000000000003</v>
      </c>
      <c r="I27" s="211">
        <v>5.8</v>
      </c>
      <c r="J27" s="239">
        <v>83.4</v>
      </c>
      <c r="K27" s="211">
        <v>58.8</v>
      </c>
      <c r="L27" s="191">
        <v>4.8</v>
      </c>
      <c r="M27" s="240">
        <v>56.4</v>
      </c>
    </row>
    <row r="28" spans="1:13" s="145" customFormat="1" ht="32.1" customHeight="1" x14ac:dyDescent="0.3">
      <c r="A28" s="107">
        <v>44196</v>
      </c>
      <c r="B28" s="182" t="s">
        <v>103</v>
      </c>
      <c r="C28" s="194" t="s">
        <v>401</v>
      </c>
      <c r="D28" s="344">
        <v>9</v>
      </c>
      <c r="E28" s="326">
        <v>52.9</v>
      </c>
      <c r="F28" s="267">
        <v>4.2</v>
      </c>
      <c r="G28" s="175">
        <v>3.8</v>
      </c>
      <c r="H28" s="232">
        <v>31.1</v>
      </c>
      <c r="I28" s="173">
        <v>1.4</v>
      </c>
      <c r="J28" s="232">
        <v>85.5</v>
      </c>
      <c r="K28" s="173">
        <v>68.7</v>
      </c>
      <c r="L28" s="147">
        <v>2.8</v>
      </c>
      <c r="M28" s="236">
        <v>55.2</v>
      </c>
    </row>
    <row r="29" spans="1:13" s="145" customFormat="1" ht="27.75" customHeight="1" x14ac:dyDescent="0.3">
      <c r="A29" s="107">
        <v>44196</v>
      </c>
      <c r="B29" s="182" t="s">
        <v>103</v>
      </c>
      <c r="C29" s="194" t="s">
        <v>402</v>
      </c>
      <c r="D29" s="344">
        <v>9</v>
      </c>
      <c r="E29" s="326">
        <v>69.2</v>
      </c>
      <c r="F29" s="267">
        <v>24.5</v>
      </c>
      <c r="G29" s="175">
        <v>3.8</v>
      </c>
      <c r="H29" s="232">
        <v>34</v>
      </c>
      <c r="I29" s="173">
        <v>10.6</v>
      </c>
      <c r="J29" s="232">
        <v>85.4</v>
      </c>
      <c r="K29" s="173">
        <v>57.2</v>
      </c>
      <c r="L29" s="147">
        <v>7.4</v>
      </c>
      <c r="M29" s="236">
        <v>52.7</v>
      </c>
    </row>
    <row r="30" spans="1:13" s="145" customFormat="1" ht="27.75" customHeight="1" x14ac:dyDescent="0.3">
      <c r="A30" s="107">
        <v>44196</v>
      </c>
      <c r="B30" s="182" t="s">
        <v>103</v>
      </c>
      <c r="C30" s="194" t="s">
        <v>394</v>
      </c>
      <c r="D30" s="344">
        <v>7</v>
      </c>
      <c r="E30" s="326">
        <v>36.799999999999997</v>
      </c>
      <c r="F30" s="267">
        <v>6</v>
      </c>
      <c r="G30" s="175">
        <v>3.3</v>
      </c>
      <c r="H30" s="232">
        <v>34.4</v>
      </c>
      <c r="I30" s="173">
        <v>8.3000000000000007</v>
      </c>
      <c r="J30" s="232">
        <v>88.1</v>
      </c>
      <c r="K30" s="173">
        <v>57.1</v>
      </c>
      <c r="L30" s="147">
        <v>0</v>
      </c>
      <c r="M30" s="236">
        <v>56.9</v>
      </c>
    </row>
    <row r="31" spans="1:13" s="192" customFormat="1" ht="27.75" customHeight="1" x14ac:dyDescent="0.3">
      <c r="A31" s="149">
        <v>44196</v>
      </c>
      <c r="B31" s="184" t="s">
        <v>403</v>
      </c>
      <c r="C31" s="195" t="s">
        <v>271</v>
      </c>
      <c r="D31" s="345">
        <v>25</v>
      </c>
      <c r="E31" s="333">
        <v>51</v>
      </c>
      <c r="F31" s="347">
        <v>34.700000000000003</v>
      </c>
      <c r="G31" s="213">
        <v>3.6</v>
      </c>
      <c r="H31" s="239">
        <v>33.1</v>
      </c>
      <c r="I31" s="211">
        <v>6.6</v>
      </c>
      <c r="J31" s="240">
        <v>86.2</v>
      </c>
      <c r="K31" s="211">
        <v>61.3</v>
      </c>
      <c r="L31" s="191">
        <v>3.7</v>
      </c>
      <c r="M31" s="240">
        <v>54.8</v>
      </c>
    </row>
    <row r="32" spans="1:13" s="145" customFormat="1" ht="27.75" customHeight="1" x14ac:dyDescent="0.3">
      <c r="A32" s="148"/>
      <c r="B32" s="139"/>
      <c r="C32" s="194"/>
      <c r="D32" s="309"/>
      <c r="H32" s="147"/>
      <c r="I32" s="147"/>
      <c r="J32" s="147"/>
      <c r="K32" s="147"/>
      <c r="L32" s="147"/>
    </row>
    <row r="33" spans="1:12" s="145" customFormat="1" ht="27.75" customHeight="1" x14ac:dyDescent="0.3">
      <c r="A33" s="148"/>
      <c r="B33" s="148"/>
      <c r="C33" s="309"/>
      <c r="D33" s="309"/>
      <c r="H33" s="147"/>
      <c r="I33" s="147"/>
      <c r="J33" s="147"/>
      <c r="K33" s="147"/>
      <c r="L33" s="147"/>
    </row>
    <row r="34" spans="1:12" s="145" customFormat="1" ht="27.75" customHeight="1" x14ac:dyDescent="0.3">
      <c r="A34" s="148"/>
      <c r="B34" s="148"/>
      <c r="C34" s="309"/>
      <c r="D34" s="309"/>
      <c r="E34" s="348"/>
      <c r="H34" s="147"/>
      <c r="I34" s="147"/>
      <c r="J34" s="147"/>
      <c r="K34" s="147"/>
      <c r="L34" s="147"/>
    </row>
    <row r="35" spans="1:12" s="145" customFormat="1" ht="28.5" customHeight="1" x14ac:dyDescent="0.3">
      <c r="A35" s="148"/>
      <c r="B35" s="148"/>
      <c r="C35" s="309"/>
      <c r="D35" s="309"/>
      <c r="H35" s="147"/>
      <c r="I35" s="147"/>
      <c r="J35" s="147"/>
      <c r="K35" s="147"/>
      <c r="L35" s="147"/>
    </row>
    <row r="36" spans="1:12" s="145" customFormat="1" ht="28.5" customHeight="1" x14ac:dyDescent="0.3">
      <c r="A36" s="148"/>
      <c r="B36" s="148"/>
      <c r="C36" s="309"/>
      <c r="D36" s="309"/>
      <c r="H36" s="147"/>
      <c r="I36" s="147"/>
      <c r="J36" s="147"/>
      <c r="K36" s="147"/>
      <c r="L36" s="147"/>
    </row>
    <row r="37" spans="1:12" s="145" customFormat="1" ht="28.5" customHeight="1" x14ac:dyDescent="0.3">
      <c r="A37" s="148"/>
      <c r="B37" s="148"/>
      <c r="C37" s="309"/>
      <c r="D37" s="309"/>
      <c r="H37" s="147"/>
      <c r="I37" s="147"/>
      <c r="J37" s="147"/>
      <c r="K37" s="147"/>
      <c r="L37" s="147"/>
    </row>
    <row r="38" spans="1:12" s="145" customFormat="1" ht="28.5" customHeight="1" x14ac:dyDescent="0.3">
      <c r="A38" s="148"/>
      <c r="B38" s="148"/>
      <c r="C38" s="309"/>
      <c r="D38" s="309"/>
      <c r="H38" s="147"/>
      <c r="I38" s="147"/>
      <c r="J38" s="147"/>
      <c r="K38" s="147"/>
      <c r="L38" s="147"/>
    </row>
    <row r="39" spans="1:12" s="145" customFormat="1" ht="28.5" customHeight="1" x14ac:dyDescent="0.3">
      <c r="A39" s="148"/>
      <c r="B39" s="148"/>
      <c r="C39" s="309"/>
      <c r="D39" s="309"/>
      <c r="H39" s="147"/>
      <c r="I39" s="147"/>
      <c r="J39" s="147"/>
      <c r="K39" s="147"/>
      <c r="L39" s="147"/>
    </row>
    <row r="40" spans="1:12" s="145" customFormat="1" ht="28.5" customHeight="1" x14ac:dyDescent="0.3">
      <c r="A40" s="148"/>
      <c r="B40" s="148"/>
      <c r="C40" s="309"/>
      <c r="D40" s="309"/>
      <c r="H40" s="147"/>
      <c r="I40" s="147"/>
      <c r="J40" s="147"/>
      <c r="K40" s="147"/>
      <c r="L40" s="147"/>
    </row>
    <row r="41" spans="1:12" s="145" customFormat="1" ht="28.5" customHeight="1" x14ac:dyDescent="0.3">
      <c r="A41" s="148"/>
      <c r="B41" s="148"/>
      <c r="C41" s="309"/>
      <c r="D41" s="309"/>
      <c r="H41" s="147"/>
      <c r="I41" s="147"/>
      <c r="J41" s="147"/>
      <c r="K41" s="147"/>
      <c r="L41" s="147"/>
    </row>
    <row r="42" spans="1:12" s="145" customFormat="1" ht="28.5" customHeight="1" x14ac:dyDescent="0.3">
      <c r="A42" s="148"/>
      <c r="B42" s="148"/>
      <c r="C42" s="309"/>
      <c r="D42" s="309"/>
      <c r="H42" s="147"/>
      <c r="I42" s="147"/>
      <c r="J42" s="147"/>
      <c r="K42" s="147"/>
      <c r="L42" s="147"/>
    </row>
    <row r="43" spans="1:12" s="145" customFormat="1" ht="30.75" customHeight="1" x14ac:dyDescent="0.3">
      <c r="A43" s="148"/>
      <c r="B43" s="148"/>
      <c r="C43" s="309"/>
      <c r="D43" s="309"/>
      <c r="H43" s="147"/>
      <c r="I43" s="147"/>
      <c r="J43" s="147"/>
      <c r="K43" s="147"/>
      <c r="L43" s="147"/>
    </row>
    <row r="44" spans="1:12" s="145" customFormat="1" ht="30.75" customHeight="1" x14ac:dyDescent="0.3">
      <c r="A44" s="148"/>
      <c r="B44" s="148"/>
      <c r="C44" s="309"/>
      <c r="D44" s="309"/>
      <c r="H44" s="147"/>
      <c r="I44" s="147"/>
      <c r="J44" s="147"/>
      <c r="K44" s="147"/>
      <c r="L44" s="147"/>
    </row>
    <row r="45" spans="1:12" s="145" customFormat="1" ht="30.75" customHeight="1" x14ac:dyDescent="0.3">
      <c r="A45" s="148"/>
      <c r="B45" s="148"/>
      <c r="C45" s="309"/>
      <c r="D45" s="309"/>
      <c r="H45" s="147"/>
      <c r="I45" s="147"/>
      <c r="J45" s="147"/>
      <c r="K45" s="147"/>
      <c r="L45" s="147"/>
    </row>
    <row r="46" spans="1:12" s="145" customFormat="1" ht="30.75" customHeight="1" x14ac:dyDescent="0.3">
      <c r="A46" s="148"/>
      <c r="B46" s="148"/>
      <c r="C46" s="309"/>
      <c r="D46" s="309"/>
      <c r="H46" s="147"/>
      <c r="I46" s="147"/>
      <c r="J46" s="147"/>
      <c r="K46" s="147"/>
      <c r="L46" s="147"/>
    </row>
    <row r="47" spans="1:12" s="145" customFormat="1" ht="30.75" customHeight="1" x14ac:dyDescent="0.3">
      <c r="A47" s="148"/>
      <c r="B47" s="148"/>
      <c r="C47" s="309"/>
      <c r="D47" s="309"/>
      <c r="H47" s="147"/>
      <c r="I47" s="147"/>
      <c r="J47" s="147"/>
      <c r="K47" s="147"/>
      <c r="L47" s="147"/>
    </row>
    <row r="48" spans="1:12" s="145" customFormat="1" ht="30.75" customHeight="1" x14ac:dyDescent="0.3">
      <c r="A48" s="148"/>
      <c r="B48" s="148"/>
      <c r="C48" s="309"/>
      <c r="D48" s="309"/>
      <c r="H48" s="147"/>
      <c r="I48" s="147"/>
      <c r="J48" s="147"/>
      <c r="K48" s="147"/>
      <c r="L48" s="147"/>
    </row>
    <row r="49" spans="1:12" s="145" customFormat="1" ht="30.75" customHeight="1" x14ac:dyDescent="0.3">
      <c r="A49" s="148"/>
      <c r="B49" s="148"/>
      <c r="C49" s="309"/>
      <c r="D49" s="309"/>
      <c r="H49" s="147"/>
      <c r="I49" s="147"/>
      <c r="J49" s="147"/>
      <c r="K49" s="147"/>
      <c r="L49" s="147"/>
    </row>
    <row r="50" spans="1:12" s="145" customFormat="1" ht="28.5" customHeight="1" x14ac:dyDescent="0.3">
      <c r="A50" s="148"/>
      <c r="B50" s="148"/>
      <c r="C50" s="309"/>
      <c r="D50" s="309"/>
      <c r="H50" s="147"/>
      <c r="I50" s="147"/>
      <c r="J50" s="147"/>
      <c r="K50" s="147"/>
      <c r="L50" s="147"/>
    </row>
    <row r="51" spans="1:12" s="145" customFormat="1" ht="28.5" customHeight="1" x14ac:dyDescent="0.3">
      <c r="A51" s="148"/>
      <c r="B51" s="148"/>
      <c r="C51" s="309"/>
      <c r="D51" s="309"/>
      <c r="H51" s="147"/>
      <c r="I51" s="147"/>
      <c r="J51" s="147"/>
      <c r="K51" s="147"/>
      <c r="L51" s="147"/>
    </row>
    <row r="52" spans="1:12" s="145" customFormat="1" ht="28.5" customHeight="1" x14ac:dyDescent="0.3">
      <c r="A52" s="148"/>
      <c r="B52" s="148"/>
      <c r="C52" s="309"/>
      <c r="D52" s="309"/>
      <c r="H52" s="147"/>
      <c r="I52" s="147"/>
      <c r="J52" s="147"/>
      <c r="K52" s="147"/>
      <c r="L52" s="147"/>
    </row>
    <row r="53" spans="1:12" s="145" customFormat="1" ht="28.5" customHeight="1" x14ac:dyDescent="0.3">
      <c r="A53" s="148"/>
      <c r="B53" s="148"/>
      <c r="C53" s="309"/>
      <c r="D53" s="309"/>
      <c r="H53" s="147"/>
      <c r="I53" s="147"/>
      <c r="J53" s="147"/>
      <c r="K53" s="147"/>
      <c r="L53" s="147"/>
    </row>
    <row r="54" spans="1:12" s="145" customFormat="1" ht="28.5" customHeight="1" x14ac:dyDescent="0.3">
      <c r="A54" s="148"/>
      <c r="B54" s="148"/>
      <c r="C54" s="309"/>
      <c r="D54" s="309"/>
      <c r="H54" s="147"/>
      <c r="I54" s="147"/>
      <c r="J54" s="147"/>
      <c r="K54" s="147"/>
      <c r="L54" s="147"/>
    </row>
    <row r="55" spans="1:12" s="145" customFormat="1" ht="28.5" customHeight="1" x14ac:dyDescent="0.3">
      <c r="A55" s="148"/>
      <c r="B55" s="148"/>
      <c r="C55" s="309"/>
      <c r="D55" s="309"/>
      <c r="H55" s="147"/>
      <c r="I55" s="147"/>
      <c r="J55" s="147"/>
      <c r="K55" s="147"/>
      <c r="L55" s="147"/>
    </row>
    <row r="56" spans="1:12" s="145" customFormat="1" ht="28.5" customHeight="1" x14ac:dyDescent="0.3">
      <c r="A56" s="148"/>
      <c r="B56" s="148"/>
      <c r="C56" s="309"/>
      <c r="D56" s="309"/>
      <c r="H56" s="147"/>
      <c r="I56" s="147"/>
      <c r="J56" s="147"/>
      <c r="K56" s="147"/>
      <c r="L56" s="147"/>
    </row>
    <row r="57" spans="1:12" s="145" customFormat="1" ht="28.5" customHeight="1" x14ac:dyDescent="0.3">
      <c r="A57" s="148"/>
      <c r="B57" s="148"/>
      <c r="C57" s="309"/>
      <c r="D57" s="309"/>
      <c r="H57" s="147"/>
      <c r="I57" s="147"/>
      <c r="J57" s="147"/>
      <c r="K57" s="147"/>
      <c r="L57" s="147"/>
    </row>
    <row r="58" spans="1:12" s="145" customFormat="1" ht="28.5" customHeight="1" x14ac:dyDescent="0.3">
      <c r="A58" s="148"/>
      <c r="B58" s="148"/>
      <c r="C58" s="309"/>
      <c r="D58" s="309"/>
      <c r="H58" s="147"/>
      <c r="I58" s="147"/>
      <c r="J58" s="147"/>
      <c r="K58" s="147"/>
      <c r="L58" s="147"/>
    </row>
    <row r="59" spans="1:12" s="145" customFormat="1" ht="29.25" customHeight="1" x14ac:dyDescent="0.3">
      <c r="A59" s="148"/>
      <c r="B59" s="148"/>
      <c r="C59" s="309"/>
      <c r="D59" s="309"/>
      <c r="H59" s="147"/>
      <c r="I59" s="147"/>
      <c r="J59" s="147"/>
      <c r="K59" s="147"/>
      <c r="L59" s="147"/>
    </row>
    <row r="60" spans="1:12" s="145" customFormat="1" ht="29.25" customHeight="1" x14ac:dyDescent="0.3">
      <c r="A60" s="148"/>
      <c r="B60" s="148"/>
      <c r="C60" s="309"/>
      <c r="D60" s="309"/>
      <c r="H60" s="147"/>
      <c r="I60" s="147"/>
      <c r="J60" s="147"/>
      <c r="K60" s="147"/>
      <c r="L60" s="147"/>
    </row>
    <row r="61" spans="1:12" s="145" customFormat="1" ht="29.25" customHeight="1" x14ac:dyDescent="0.3">
      <c r="A61" s="148"/>
      <c r="B61" s="148"/>
      <c r="C61" s="309"/>
      <c r="D61" s="309"/>
      <c r="H61" s="147"/>
      <c r="I61" s="147"/>
      <c r="J61" s="147"/>
      <c r="K61" s="147"/>
      <c r="L61" s="147"/>
    </row>
    <row r="62" spans="1:12" s="145" customFormat="1" ht="29.25" customHeight="1" x14ac:dyDescent="0.3">
      <c r="A62" s="148"/>
      <c r="B62" s="148"/>
      <c r="C62" s="309"/>
      <c r="D62" s="309"/>
      <c r="H62" s="147"/>
      <c r="I62" s="147"/>
      <c r="J62" s="147"/>
      <c r="K62" s="147"/>
      <c r="L62" s="147"/>
    </row>
    <row r="63" spans="1:12" s="145" customFormat="1" ht="29.25" customHeight="1" x14ac:dyDescent="0.3">
      <c r="A63" s="148"/>
      <c r="B63" s="148"/>
      <c r="C63" s="309"/>
      <c r="D63" s="309"/>
      <c r="H63" s="147"/>
      <c r="I63" s="147"/>
      <c r="J63" s="147"/>
      <c r="K63" s="147"/>
      <c r="L63" s="147"/>
    </row>
    <row r="64" spans="1:12" s="145" customFormat="1" ht="29.25" customHeight="1" x14ac:dyDescent="0.3">
      <c r="A64" s="148"/>
      <c r="B64" s="148"/>
      <c r="C64" s="309"/>
      <c r="D64" s="309"/>
      <c r="H64" s="147"/>
      <c r="I64" s="147"/>
      <c r="J64" s="147"/>
      <c r="K64" s="147"/>
      <c r="L64" s="147"/>
    </row>
    <row r="65" spans="1:12" s="145" customFormat="1" ht="29.25" customHeight="1" x14ac:dyDescent="0.3">
      <c r="A65" s="148"/>
      <c r="B65" s="148"/>
      <c r="C65" s="309"/>
      <c r="D65" s="309"/>
      <c r="H65" s="147"/>
      <c r="I65" s="147"/>
      <c r="J65" s="147"/>
      <c r="K65" s="147"/>
      <c r="L65" s="147"/>
    </row>
    <row r="66" spans="1:12" s="145" customFormat="1" ht="29.25" customHeight="1" x14ac:dyDescent="0.3">
      <c r="A66" s="148"/>
      <c r="B66" s="148"/>
      <c r="C66" s="309"/>
      <c r="D66" s="309"/>
      <c r="H66" s="147"/>
      <c r="I66" s="147"/>
      <c r="J66" s="147"/>
      <c r="K66" s="147"/>
      <c r="L66" s="147"/>
    </row>
    <row r="67" spans="1:12" s="145" customFormat="1" ht="29.25" customHeight="1" x14ac:dyDescent="0.3">
      <c r="A67" s="148"/>
      <c r="B67" s="148"/>
      <c r="C67" s="309"/>
      <c r="D67" s="309"/>
      <c r="H67" s="147"/>
      <c r="I67" s="147"/>
      <c r="J67" s="147"/>
      <c r="K67" s="147"/>
      <c r="L67" s="147"/>
    </row>
    <row r="68" spans="1:12" s="145" customFormat="1" ht="31.2" customHeight="1" x14ac:dyDescent="0.3">
      <c r="A68" s="148"/>
      <c r="B68" s="148"/>
      <c r="C68" s="309"/>
      <c r="D68" s="309"/>
      <c r="H68" s="147"/>
      <c r="I68" s="147"/>
      <c r="J68" s="147"/>
      <c r="K68" s="147"/>
      <c r="L68" s="147"/>
    </row>
    <row r="69" spans="1:12" s="145" customFormat="1" ht="31.2" customHeight="1" x14ac:dyDescent="0.3">
      <c r="A69" s="148"/>
      <c r="B69" s="148"/>
      <c r="C69" s="309"/>
      <c r="D69" s="309"/>
      <c r="H69" s="147"/>
      <c r="I69" s="147"/>
      <c r="J69" s="147"/>
      <c r="K69" s="147"/>
      <c r="L69" s="147"/>
    </row>
    <row r="70" spans="1:12" s="145" customFormat="1" ht="31.2" customHeight="1" x14ac:dyDescent="0.3">
      <c r="A70" s="148"/>
      <c r="B70" s="148"/>
      <c r="C70" s="309"/>
      <c r="D70" s="309"/>
      <c r="H70" s="147"/>
      <c r="I70" s="147"/>
      <c r="J70" s="147"/>
      <c r="K70" s="147"/>
      <c r="L70" s="147"/>
    </row>
    <row r="71" spans="1:12" s="145" customFormat="1" ht="31.2" customHeight="1" x14ac:dyDescent="0.3">
      <c r="A71" s="148"/>
      <c r="B71" s="148"/>
      <c r="C71" s="309"/>
      <c r="D71" s="309"/>
      <c r="H71" s="147"/>
      <c r="I71" s="147"/>
      <c r="J71" s="147"/>
      <c r="K71" s="147"/>
      <c r="L71" s="147"/>
    </row>
    <row r="72" spans="1:12" s="145" customFormat="1" ht="31.2" customHeight="1" x14ac:dyDescent="0.3">
      <c r="A72" s="148"/>
      <c r="B72" s="148"/>
      <c r="C72" s="309"/>
      <c r="D72" s="309"/>
      <c r="H72" s="147"/>
      <c r="I72" s="147"/>
      <c r="J72" s="147"/>
      <c r="K72" s="147"/>
      <c r="L72" s="147"/>
    </row>
    <row r="73" spans="1:12" s="145" customFormat="1" ht="31.2" customHeight="1" x14ac:dyDescent="0.3">
      <c r="A73" s="148"/>
      <c r="B73" s="148"/>
      <c r="C73" s="309"/>
      <c r="D73" s="309"/>
      <c r="H73" s="147"/>
      <c r="I73" s="147"/>
      <c r="J73" s="147"/>
      <c r="K73" s="147"/>
      <c r="L73" s="147"/>
    </row>
    <row r="74" spans="1:12" s="145" customFormat="1" ht="31.2" customHeight="1" x14ac:dyDescent="0.3">
      <c r="A74" s="148"/>
      <c r="B74" s="148"/>
      <c r="C74" s="309"/>
      <c r="D74" s="309"/>
      <c r="H74" s="147"/>
      <c r="I74" s="147"/>
      <c r="J74" s="147"/>
      <c r="K74" s="147"/>
      <c r="L74" s="147"/>
    </row>
    <row r="75" spans="1:12" s="145" customFormat="1" ht="31.2" customHeight="1" x14ac:dyDescent="0.3">
      <c r="A75" s="148"/>
      <c r="B75" s="148"/>
      <c r="C75" s="309"/>
      <c r="D75" s="309"/>
      <c r="H75" s="147"/>
      <c r="I75" s="147"/>
      <c r="J75" s="147"/>
      <c r="K75" s="147"/>
      <c r="L75" s="147"/>
    </row>
    <row r="76" spans="1:12" s="145" customFormat="1" ht="34.5" customHeight="1" x14ac:dyDescent="0.3">
      <c r="A76" s="148"/>
      <c r="B76" s="148"/>
      <c r="C76" s="309"/>
      <c r="D76" s="309"/>
      <c r="H76" s="147"/>
      <c r="I76" s="147"/>
      <c r="K76" s="147"/>
      <c r="L76" s="147"/>
    </row>
    <row r="77" spans="1:12" s="145" customFormat="1" ht="34.5" customHeight="1" x14ac:dyDescent="0.3">
      <c r="A77" s="148"/>
      <c r="B77" s="148"/>
      <c r="C77" s="309"/>
      <c r="D77" s="309"/>
      <c r="H77" s="147"/>
      <c r="J77" s="147"/>
      <c r="K77" s="147"/>
      <c r="L77" s="147"/>
    </row>
    <row r="78" spans="1:12" s="145" customFormat="1" ht="34.5" customHeight="1" x14ac:dyDescent="0.3">
      <c r="A78" s="148"/>
      <c r="B78" s="148"/>
      <c r="C78" s="309"/>
      <c r="D78" s="309"/>
      <c r="H78" s="147"/>
      <c r="I78" s="147"/>
      <c r="J78" s="147"/>
      <c r="K78" s="147"/>
      <c r="L78" s="147"/>
    </row>
    <row r="79" spans="1:12" s="145" customFormat="1" ht="34.5" customHeight="1" x14ac:dyDescent="0.3">
      <c r="A79" s="148"/>
      <c r="B79" s="148"/>
      <c r="C79" s="309"/>
      <c r="D79" s="309"/>
      <c r="H79" s="147"/>
      <c r="I79" s="147"/>
      <c r="J79" s="147"/>
      <c r="K79" s="147"/>
      <c r="L79" s="147"/>
    </row>
    <row r="80" spans="1:12" s="145" customFormat="1" ht="34.5" customHeight="1" x14ac:dyDescent="0.3">
      <c r="A80" s="148"/>
      <c r="B80" s="148"/>
      <c r="C80" s="309"/>
      <c r="D80" s="309"/>
      <c r="H80" s="147"/>
      <c r="I80" s="147"/>
      <c r="J80" s="147"/>
      <c r="K80" s="147"/>
      <c r="L80" s="147"/>
    </row>
    <row r="81" spans="1:12" s="145" customFormat="1" ht="34.5" customHeight="1" x14ac:dyDescent="0.3">
      <c r="A81" s="148"/>
      <c r="B81" s="148"/>
      <c r="C81" s="309"/>
      <c r="D81" s="309"/>
      <c r="H81" s="147"/>
      <c r="I81" s="147"/>
      <c r="J81" s="147"/>
      <c r="K81" s="147"/>
      <c r="L81" s="147"/>
    </row>
    <row r="82" spans="1:12" s="145" customFormat="1" ht="34.5" customHeight="1" x14ac:dyDescent="0.3">
      <c r="A82" s="148"/>
      <c r="B82" s="148"/>
      <c r="C82" s="309"/>
      <c r="D82" s="309"/>
      <c r="E82" s="147"/>
      <c r="F82" s="147"/>
      <c r="G82" s="147"/>
      <c r="H82" s="147"/>
      <c r="I82" s="147"/>
      <c r="J82" s="147"/>
      <c r="K82" s="147"/>
      <c r="L82" s="147"/>
    </row>
    <row r="83" spans="1:12" s="145" customFormat="1" ht="27.6" customHeight="1" x14ac:dyDescent="0.3">
      <c r="A83" s="148"/>
      <c r="B83" s="148"/>
      <c r="C83" s="309"/>
      <c r="D83" s="309"/>
    </row>
    <row r="84" spans="1:12" s="145" customFormat="1" ht="27.6" customHeight="1" x14ac:dyDescent="0.3">
      <c r="A84" s="148"/>
      <c r="B84" s="148"/>
      <c r="C84" s="309"/>
      <c r="D84" s="309"/>
      <c r="E84" s="147"/>
      <c r="F84" s="147"/>
      <c r="G84" s="147"/>
      <c r="H84" s="147"/>
      <c r="I84" s="147"/>
      <c r="J84" s="147"/>
      <c r="K84" s="147"/>
      <c r="L84" s="147"/>
    </row>
    <row r="85" spans="1:12" s="145" customFormat="1" ht="27.6" customHeight="1" x14ac:dyDescent="0.3">
      <c r="A85" s="148"/>
      <c r="B85" s="148"/>
      <c r="C85" s="309"/>
      <c r="D85" s="309"/>
      <c r="E85" s="147"/>
      <c r="F85" s="147"/>
      <c r="G85" s="147"/>
      <c r="H85" s="147"/>
      <c r="I85" s="147"/>
      <c r="J85" s="147"/>
      <c r="K85" s="147"/>
      <c r="L85" s="147"/>
    </row>
    <row r="86" spans="1:12" s="145" customFormat="1" ht="27.6" customHeight="1" x14ac:dyDescent="0.3">
      <c r="A86" s="148"/>
      <c r="B86" s="148"/>
      <c r="C86" s="309"/>
      <c r="D86" s="309"/>
      <c r="E86" s="147"/>
      <c r="F86" s="147"/>
      <c r="G86" s="147"/>
      <c r="H86" s="147"/>
      <c r="I86" s="147"/>
      <c r="J86" s="147"/>
      <c r="K86" s="147"/>
      <c r="L86" s="147"/>
    </row>
    <row r="87" spans="1:12" s="145" customFormat="1" ht="27.6" customHeight="1" x14ac:dyDescent="0.3">
      <c r="A87" s="148"/>
      <c r="B87" s="148"/>
      <c r="C87" s="309"/>
      <c r="D87" s="309"/>
      <c r="E87" s="147"/>
      <c r="F87" s="147"/>
      <c r="G87" s="147"/>
      <c r="H87" s="147"/>
      <c r="I87" s="147"/>
      <c r="J87" s="147"/>
      <c r="K87" s="147"/>
      <c r="L87" s="147"/>
    </row>
    <row r="88" spans="1:12" s="145" customFormat="1" ht="27.6" customHeight="1" x14ac:dyDescent="0.3">
      <c r="A88" s="148"/>
      <c r="B88" s="148"/>
      <c r="C88" s="309"/>
      <c r="D88" s="309"/>
      <c r="E88" s="147"/>
      <c r="F88" s="147"/>
      <c r="G88" s="147"/>
      <c r="H88" s="147"/>
      <c r="I88" s="147"/>
      <c r="J88" s="147"/>
      <c r="K88" s="147"/>
      <c r="L88" s="147"/>
    </row>
    <row r="89" spans="1:12" s="145" customFormat="1" ht="27.6" customHeight="1" x14ac:dyDescent="0.3">
      <c r="A89" s="148"/>
      <c r="B89" s="148"/>
      <c r="C89" s="309"/>
      <c r="D89" s="309"/>
      <c r="E89" s="147"/>
      <c r="F89" s="147"/>
      <c r="G89" s="147"/>
      <c r="H89" s="147"/>
      <c r="I89" s="147"/>
      <c r="J89" s="147"/>
      <c r="K89" s="147"/>
      <c r="L89" s="147"/>
    </row>
    <row r="90" spans="1:12" s="145" customFormat="1" ht="27.6" customHeight="1" x14ac:dyDescent="0.3">
      <c r="A90" s="148"/>
      <c r="B90" s="148"/>
      <c r="C90" s="309"/>
      <c r="D90" s="309"/>
      <c r="H90" s="147"/>
      <c r="I90" s="147"/>
      <c r="J90" s="147"/>
    </row>
    <row r="91" spans="1:12" s="145" customFormat="1" ht="27.6" customHeight="1" x14ac:dyDescent="0.3">
      <c r="A91" s="148"/>
      <c r="B91" s="148"/>
      <c r="C91" s="309"/>
      <c r="D91" s="309"/>
    </row>
    <row r="92" spans="1:12" s="145" customFormat="1" ht="27.6" customHeight="1" x14ac:dyDescent="0.3">
      <c r="A92" s="148"/>
      <c r="B92" s="148"/>
      <c r="C92" s="309"/>
      <c r="D92" s="309"/>
    </row>
    <row r="93" spans="1:12" s="145" customFormat="1" ht="27.6" customHeight="1" x14ac:dyDescent="0.3">
      <c r="A93" s="148"/>
      <c r="B93" s="148"/>
      <c r="C93" s="309"/>
      <c r="D93" s="309"/>
    </row>
    <row r="94" spans="1:12" s="145" customFormat="1" ht="27.6" customHeight="1" x14ac:dyDescent="0.3">
      <c r="A94" s="148"/>
      <c r="B94" s="148"/>
      <c r="C94" s="309"/>
      <c r="D94" s="309"/>
      <c r="L94" s="160"/>
    </row>
    <row r="95" spans="1:12" s="145" customFormat="1" ht="27.6" customHeight="1" x14ac:dyDescent="0.3">
      <c r="A95" s="148"/>
      <c r="B95" s="148"/>
      <c r="C95" s="309"/>
      <c r="D95" s="309"/>
      <c r="E95" s="147"/>
    </row>
    <row r="96" spans="1:12" s="145" customFormat="1" ht="27.6" customHeight="1" x14ac:dyDescent="0.3">
      <c r="A96" s="148"/>
      <c r="B96" s="148"/>
      <c r="C96" s="309"/>
      <c r="D96" s="309"/>
      <c r="L96" s="160"/>
    </row>
    <row r="97" spans="1:12" s="145" customFormat="1" ht="27.6" customHeight="1" x14ac:dyDescent="0.3">
      <c r="A97" s="148"/>
      <c r="B97" s="148"/>
      <c r="C97" s="309"/>
      <c r="D97" s="309"/>
      <c r="L97" s="160"/>
    </row>
    <row r="98" spans="1:12" s="145" customFormat="1" ht="18" customHeight="1" x14ac:dyDescent="0.3">
      <c r="C98" s="148"/>
      <c r="D98" s="148"/>
    </row>
    <row r="99" spans="1:12" s="145" customFormat="1" ht="18" customHeight="1" x14ac:dyDescent="0.3">
      <c r="C99" s="148"/>
      <c r="D99" s="148"/>
      <c r="L99" s="160"/>
    </row>
    <row r="100" spans="1:12" s="145" customFormat="1" ht="18" customHeight="1" x14ac:dyDescent="0.3">
      <c r="C100" s="148"/>
      <c r="D100" s="148"/>
      <c r="L100" s="160"/>
    </row>
    <row r="101" spans="1:12" s="145" customFormat="1" ht="18" customHeight="1" x14ac:dyDescent="0.3">
      <c r="C101" s="148"/>
      <c r="D101" s="148"/>
      <c r="L101" s="160"/>
    </row>
    <row r="102" spans="1:12" s="145" customFormat="1" ht="18" customHeight="1" x14ac:dyDescent="0.3">
      <c r="C102" s="148"/>
      <c r="D102" s="148"/>
      <c r="L102" s="160"/>
    </row>
    <row r="103" spans="1:12" s="145" customFormat="1" ht="18" customHeight="1" x14ac:dyDescent="0.3">
      <c r="C103" s="148"/>
      <c r="D103" s="148"/>
      <c r="L103" s="160"/>
    </row>
    <row r="104" spans="1:12" s="145" customFormat="1" ht="18" customHeight="1" x14ac:dyDescent="0.3">
      <c r="C104" s="148"/>
      <c r="D104" s="148"/>
      <c r="L104" s="160"/>
    </row>
    <row r="105" spans="1:12" s="145" customFormat="1" ht="18" customHeight="1" x14ac:dyDescent="0.3">
      <c r="C105" s="148"/>
      <c r="D105" s="148"/>
      <c r="L105" s="160"/>
    </row>
    <row r="106" spans="1:12" s="145" customFormat="1" ht="18" customHeight="1" x14ac:dyDescent="0.3">
      <c r="C106" s="148"/>
      <c r="D106" s="148"/>
      <c r="L106" s="160"/>
    </row>
    <row r="107" spans="1:12" s="145" customFormat="1" ht="18" customHeight="1" x14ac:dyDescent="0.3">
      <c r="C107" s="148"/>
      <c r="D107" s="148"/>
      <c r="L107" s="160"/>
    </row>
    <row r="108" spans="1:12" s="145" customFormat="1" ht="18" customHeight="1" x14ac:dyDescent="0.3">
      <c r="C108" s="148"/>
      <c r="D108" s="148"/>
      <c r="L108" s="160"/>
    </row>
    <row r="109" spans="1:12" s="145" customFormat="1" ht="18" customHeight="1" x14ac:dyDescent="0.3">
      <c r="C109" s="148"/>
      <c r="D109" s="148"/>
      <c r="L109" s="160"/>
    </row>
    <row r="110" spans="1:12" s="145" customFormat="1" ht="18" customHeight="1" x14ac:dyDescent="0.3">
      <c r="C110" s="148"/>
      <c r="D110" s="148"/>
      <c r="L110" s="160"/>
    </row>
    <row r="111" spans="1:12" s="145" customFormat="1" ht="18" customHeight="1" x14ac:dyDescent="0.3">
      <c r="C111" s="148"/>
      <c r="D111" s="148"/>
      <c r="L111" s="160"/>
    </row>
    <row r="112" spans="1:12" s="145" customFormat="1" ht="18" customHeight="1" x14ac:dyDescent="0.3">
      <c r="C112" s="148"/>
      <c r="D112" s="148"/>
      <c r="L112" s="160"/>
    </row>
    <row r="113" spans="3:12" s="145" customFormat="1" ht="18" customHeight="1" x14ac:dyDescent="0.3">
      <c r="C113" s="148"/>
      <c r="D113" s="148"/>
      <c r="L113" s="160"/>
    </row>
    <row r="114" spans="3:12" s="145" customFormat="1" ht="18" customHeight="1" x14ac:dyDescent="0.3">
      <c r="C114" s="148"/>
      <c r="D114" s="148"/>
      <c r="L114" s="160"/>
    </row>
    <row r="115" spans="3:12" s="145" customFormat="1" ht="18" customHeight="1" x14ac:dyDescent="0.3">
      <c r="C115" s="148"/>
      <c r="D115" s="148"/>
      <c r="L115" s="160"/>
    </row>
    <row r="116" spans="3:12" s="145" customFormat="1" ht="18" customHeight="1" x14ac:dyDescent="0.3">
      <c r="C116" s="148"/>
      <c r="D116" s="148"/>
      <c r="L116" s="160"/>
    </row>
    <row r="117" spans="3:12" s="145" customFormat="1" ht="18" customHeight="1" x14ac:dyDescent="0.3">
      <c r="C117" s="148"/>
      <c r="D117" s="148"/>
      <c r="L117" s="160"/>
    </row>
    <row r="118" spans="3:12" s="145" customFormat="1" ht="18" customHeight="1" x14ac:dyDescent="0.3">
      <c r="C118" s="148"/>
      <c r="D118" s="148"/>
      <c r="L118" s="160"/>
    </row>
    <row r="119" spans="3:12" s="145" customFormat="1" ht="18" customHeight="1" x14ac:dyDescent="0.3">
      <c r="C119" s="148"/>
      <c r="D119" s="148"/>
      <c r="L119" s="160"/>
    </row>
    <row r="120" spans="3:12" s="145" customFormat="1" ht="18" customHeight="1" x14ac:dyDescent="0.3">
      <c r="C120" s="148"/>
      <c r="D120" s="148"/>
      <c r="L120" s="160"/>
    </row>
    <row r="121" spans="3:12" s="145" customFormat="1" ht="18" customHeight="1" x14ac:dyDescent="0.3">
      <c r="C121" s="148"/>
      <c r="D121" s="148"/>
      <c r="L121" s="160"/>
    </row>
    <row r="122" spans="3:12" s="145" customFormat="1" ht="18" customHeight="1" x14ac:dyDescent="0.3">
      <c r="C122" s="148"/>
      <c r="D122" s="148"/>
      <c r="L122" s="160"/>
    </row>
    <row r="123" spans="3:12" s="145" customFormat="1" ht="18" customHeight="1" x14ac:dyDescent="0.3">
      <c r="C123" s="148"/>
      <c r="D123" s="148"/>
      <c r="L123" s="160"/>
    </row>
    <row r="124" spans="3:12" s="145" customFormat="1" ht="18" customHeight="1" x14ac:dyDescent="0.3">
      <c r="C124" s="148"/>
      <c r="D124" s="148"/>
      <c r="L124" s="160"/>
    </row>
    <row r="125" spans="3:12" s="145" customFormat="1" ht="18" customHeight="1" x14ac:dyDescent="0.3">
      <c r="C125" s="148"/>
      <c r="D125" s="148"/>
      <c r="L125" s="160"/>
    </row>
    <row r="126" spans="3:12" s="145" customFormat="1" ht="18" customHeight="1" x14ac:dyDescent="0.3">
      <c r="C126" s="148"/>
      <c r="D126" s="148"/>
      <c r="L126" s="160"/>
    </row>
    <row r="127" spans="3:12" s="145" customFormat="1" ht="18" customHeight="1" x14ac:dyDescent="0.3">
      <c r="C127" s="148"/>
      <c r="D127" s="148"/>
      <c r="L127" s="160"/>
    </row>
    <row r="128" spans="3:12" s="145" customFormat="1" ht="18" customHeight="1" x14ac:dyDescent="0.3">
      <c r="C128" s="148"/>
      <c r="D128" s="148"/>
      <c r="L128" s="160"/>
    </row>
    <row r="129" spans="3:4" s="145" customFormat="1" ht="18" customHeight="1" x14ac:dyDescent="0.3">
      <c r="C129" s="148"/>
      <c r="D129" s="148"/>
    </row>
    <row r="130" spans="3:4" s="145" customFormat="1" ht="18" customHeight="1" x14ac:dyDescent="0.3">
      <c r="C130" s="148"/>
      <c r="D130" s="148"/>
    </row>
    <row r="131" spans="3:4" s="145" customFormat="1" ht="18" customHeight="1" x14ac:dyDescent="0.3">
      <c r="C131" s="148"/>
      <c r="D131" s="148"/>
    </row>
    <row r="132" spans="3:4" s="145" customFormat="1" ht="18" customHeight="1" x14ac:dyDescent="0.3">
      <c r="C132" s="148"/>
      <c r="D132" s="148"/>
    </row>
    <row r="133" spans="3:4" s="145" customFormat="1" ht="18" customHeight="1" x14ac:dyDescent="0.3">
      <c r="C133" s="148"/>
      <c r="D133" s="148"/>
    </row>
    <row r="134" spans="3:4" s="145" customFormat="1" ht="18" customHeight="1" x14ac:dyDescent="0.3">
      <c r="C134" s="148"/>
      <c r="D134" s="148"/>
    </row>
    <row r="135" spans="3:4" s="145" customFormat="1" ht="18" customHeight="1" x14ac:dyDescent="0.3">
      <c r="C135" s="148"/>
      <c r="D135" s="148"/>
    </row>
    <row r="136" spans="3:4" s="145" customFormat="1" ht="18" customHeight="1" x14ac:dyDescent="0.3">
      <c r="C136" s="148"/>
      <c r="D136" s="148"/>
    </row>
    <row r="137" spans="3:4" s="145" customFormat="1" ht="18" customHeight="1" x14ac:dyDescent="0.3">
      <c r="C137" s="148"/>
      <c r="D137" s="148"/>
    </row>
    <row r="138" spans="3:4" s="145" customFormat="1" ht="18" customHeight="1" x14ac:dyDescent="0.3">
      <c r="C138" s="148"/>
      <c r="D138" s="148"/>
    </row>
    <row r="139" spans="3:4" s="145" customFormat="1" ht="18" customHeight="1" x14ac:dyDescent="0.3">
      <c r="C139" s="148"/>
      <c r="D139" s="148"/>
    </row>
    <row r="140" spans="3:4" s="145" customFormat="1" ht="18" customHeight="1" x14ac:dyDescent="0.3">
      <c r="C140" s="148"/>
      <c r="D140" s="148"/>
    </row>
    <row r="141" spans="3:4" s="145" customFormat="1" ht="18" customHeight="1" x14ac:dyDescent="0.3">
      <c r="C141" s="148"/>
      <c r="D141" s="148"/>
    </row>
    <row r="142" spans="3:4" s="145" customFormat="1" ht="18" customHeight="1" x14ac:dyDescent="0.3">
      <c r="C142" s="148"/>
      <c r="D142" s="148"/>
    </row>
    <row r="143" spans="3:4" s="145" customFormat="1" ht="18" customHeight="1" x14ac:dyDescent="0.3">
      <c r="C143" s="148"/>
      <c r="D143" s="148"/>
    </row>
    <row r="144" spans="3:4" s="145" customFormat="1" ht="18" customHeight="1" x14ac:dyDescent="0.3">
      <c r="C144" s="148"/>
      <c r="D144" s="148"/>
    </row>
    <row r="145" spans="3:4" s="145" customFormat="1" ht="18" customHeight="1" x14ac:dyDescent="0.3">
      <c r="C145" s="148"/>
      <c r="D145" s="148"/>
    </row>
    <row r="146" spans="3:4" s="145" customFormat="1" ht="18" customHeight="1" x14ac:dyDescent="0.3">
      <c r="C146" s="148"/>
      <c r="D146" s="148"/>
    </row>
    <row r="147" spans="3:4" s="145" customFormat="1" ht="18" customHeight="1" x14ac:dyDescent="0.3">
      <c r="C147" s="148"/>
      <c r="D147" s="148"/>
    </row>
    <row r="148" spans="3:4" s="145" customFormat="1" ht="18" customHeight="1" x14ac:dyDescent="0.3">
      <c r="C148" s="148"/>
      <c r="D148" s="148"/>
    </row>
    <row r="149" spans="3:4" s="145" customFormat="1" ht="18" customHeight="1" x14ac:dyDescent="0.3">
      <c r="C149" s="148"/>
      <c r="D149" s="148"/>
    </row>
    <row r="150" spans="3:4" s="145" customFormat="1" ht="18" customHeight="1" x14ac:dyDescent="0.3">
      <c r="C150" s="148"/>
      <c r="D150" s="148"/>
    </row>
    <row r="151" spans="3:4" s="145" customFormat="1" ht="18" customHeight="1" x14ac:dyDescent="0.3">
      <c r="C151" s="148"/>
      <c r="D151" s="148"/>
    </row>
    <row r="152" spans="3:4" s="145" customFormat="1" ht="18" customHeight="1" x14ac:dyDescent="0.3">
      <c r="C152" s="148"/>
      <c r="D152" s="148"/>
    </row>
    <row r="153" spans="3:4" s="145" customFormat="1" ht="18" customHeight="1" x14ac:dyDescent="0.3">
      <c r="C153" s="148"/>
      <c r="D153" s="148"/>
    </row>
    <row r="154" spans="3:4" s="145" customFormat="1" ht="18" customHeight="1" x14ac:dyDescent="0.3">
      <c r="C154" s="148"/>
      <c r="D154" s="148"/>
    </row>
    <row r="155" spans="3:4" s="145" customFormat="1" ht="18" customHeight="1" x14ac:dyDescent="0.3">
      <c r="C155" s="148"/>
      <c r="D155" s="148"/>
    </row>
    <row r="156" spans="3:4" s="145" customFormat="1" ht="18" customHeight="1" x14ac:dyDescent="0.3">
      <c r="C156" s="148"/>
      <c r="D156" s="148"/>
    </row>
    <row r="157" spans="3:4" s="145" customFormat="1" ht="18" customHeight="1" x14ac:dyDescent="0.3">
      <c r="C157" s="148"/>
      <c r="D157" s="148"/>
    </row>
    <row r="158" spans="3:4" s="145" customFormat="1" ht="18" customHeight="1" x14ac:dyDescent="0.3">
      <c r="C158" s="148"/>
      <c r="D158" s="148"/>
    </row>
    <row r="159" spans="3:4" s="145" customFormat="1" ht="18" customHeight="1" x14ac:dyDescent="0.3">
      <c r="C159" s="148"/>
      <c r="D159" s="148"/>
    </row>
    <row r="160" spans="3:4" s="145" customFormat="1" ht="18" customHeight="1" x14ac:dyDescent="0.3">
      <c r="C160" s="148"/>
      <c r="D160" s="148"/>
    </row>
    <row r="161" spans="3:4" s="145" customFormat="1" ht="18" customHeight="1" x14ac:dyDescent="0.3">
      <c r="C161" s="148"/>
      <c r="D161" s="148"/>
    </row>
    <row r="162" spans="3:4" s="145" customFormat="1" ht="18" customHeight="1" x14ac:dyDescent="0.3">
      <c r="C162" s="148"/>
      <c r="D162" s="148"/>
    </row>
    <row r="163" spans="3:4" s="145" customFormat="1" ht="18" customHeight="1" x14ac:dyDescent="0.3">
      <c r="C163" s="148"/>
      <c r="D163" s="148"/>
    </row>
    <row r="164" spans="3:4" s="145" customFormat="1" ht="18" customHeight="1" x14ac:dyDescent="0.3">
      <c r="C164" s="148"/>
      <c r="D164" s="148"/>
    </row>
    <row r="165" spans="3:4" s="145" customFormat="1" ht="18" customHeight="1" x14ac:dyDescent="0.3">
      <c r="C165" s="148"/>
      <c r="D165" s="148"/>
    </row>
    <row r="166" spans="3:4" s="145" customFormat="1" ht="18" customHeight="1" x14ac:dyDescent="0.3">
      <c r="C166" s="148"/>
      <c r="D166" s="148"/>
    </row>
    <row r="167" spans="3:4" s="145" customFormat="1" ht="18" customHeight="1" x14ac:dyDescent="0.3">
      <c r="C167" s="148"/>
      <c r="D167" s="148"/>
    </row>
    <row r="168" spans="3:4" s="145" customFormat="1" ht="18" customHeight="1" x14ac:dyDescent="0.3">
      <c r="C168" s="148"/>
      <c r="D168" s="148"/>
    </row>
    <row r="169" spans="3:4" s="145" customFormat="1" ht="18" customHeight="1" x14ac:dyDescent="0.3">
      <c r="C169" s="148"/>
      <c r="D169" s="148"/>
    </row>
    <row r="170" spans="3:4" s="145" customFormat="1" ht="18" customHeight="1" x14ac:dyDescent="0.3">
      <c r="C170" s="148"/>
      <c r="D170" s="148"/>
    </row>
    <row r="171" spans="3:4" s="145" customFormat="1" ht="18" customHeight="1" x14ac:dyDescent="0.3">
      <c r="C171" s="148"/>
      <c r="D171" s="148"/>
    </row>
    <row r="172" spans="3:4" s="145" customFormat="1" ht="18" customHeight="1" x14ac:dyDescent="0.3">
      <c r="C172" s="148"/>
      <c r="D172" s="148"/>
    </row>
    <row r="173" spans="3:4" s="145" customFormat="1" ht="18" customHeight="1" x14ac:dyDescent="0.3">
      <c r="C173" s="148"/>
      <c r="D173" s="148"/>
    </row>
    <row r="174" spans="3:4" s="145" customFormat="1" ht="18" customHeight="1" x14ac:dyDescent="0.3">
      <c r="C174" s="148"/>
      <c r="D174" s="148"/>
    </row>
    <row r="175" spans="3:4" s="145" customFormat="1" ht="18" customHeight="1" x14ac:dyDescent="0.3">
      <c r="C175" s="148"/>
      <c r="D175" s="148"/>
    </row>
    <row r="176" spans="3:4" s="145" customFormat="1" ht="18" customHeight="1" x14ac:dyDescent="0.3">
      <c r="C176" s="148"/>
      <c r="D176" s="148"/>
    </row>
    <row r="177" spans="3:4" s="145" customFormat="1" ht="18" customHeight="1" x14ac:dyDescent="0.3">
      <c r="C177" s="148"/>
      <c r="D177" s="148"/>
    </row>
    <row r="178" spans="3:4" s="145" customFormat="1" ht="18" customHeight="1" x14ac:dyDescent="0.3">
      <c r="C178" s="148"/>
      <c r="D178" s="148"/>
    </row>
    <row r="179" spans="3:4" s="145" customFormat="1" ht="18" customHeight="1" x14ac:dyDescent="0.3">
      <c r="C179" s="148"/>
      <c r="D179" s="148"/>
    </row>
    <row r="180" spans="3:4" s="145" customFormat="1" ht="18" customHeight="1" x14ac:dyDescent="0.3">
      <c r="C180" s="148"/>
      <c r="D180" s="148"/>
    </row>
    <row r="181" spans="3:4" s="145" customFormat="1" ht="18" customHeight="1" x14ac:dyDescent="0.3">
      <c r="C181" s="148"/>
      <c r="D181" s="148"/>
    </row>
    <row r="182" spans="3:4" s="145" customFormat="1" ht="18" customHeight="1" x14ac:dyDescent="0.3">
      <c r="C182" s="148"/>
      <c r="D182" s="148"/>
    </row>
    <row r="183" spans="3:4" s="145" customFormat="1" ht="18" customHeight="1" x14ac:dyDescent="0.3">
      <c r="C183" s="148"/>
      <c r="D183" s="148"/>
    </row>
    <row r="184" spans="3:4" s="145" customFormat="1" ht="18" customHeight="1" x14ac:dyDescent="0.3">
      <c r="C184" s="148"/>
      <c r="D184" s="148"/>
    </row>
    <row r="185" spans="3:4" s="145" customFormat="1" ht="18" customHeight="1" x14ac:dyDescent="0.3">
      <c r="C185" s="148"/>
      <c r="D185" s="148"/>
    </row>
    <row r="186" spans="3:4" s="145" customFormat="1" ht="18" customHeight="1" x14ac:dyDescent="0.3">
      <c r="C186" s="148"/>
      <c r="D186" s="148"/>
    </row>
    <row r="187" spans="3:4" s="145" customFormat="1" ht="18" customHeight="1" x14ac:dyDescent="0.3">
      <c r="C187" s="148"/>
      <c r="D187" s="148"/>
    </row>
    <row r="188" spans="3:4" s="145" customFormat="1" ht="18" customHeight="1" x14ac:dyDescent="0.3">
      <c r="C188" s="148"/>
      <c r="D188" s="148"/>
    </row>
    <row r="189" spans="3:4" s="145" customFormat="1" ht="18" customHeight="1" x14ac:dyDescent="0.3">
      <c r="C189" s="148"/>
      <c r="D189" s="148"/>
    </row>
    <row r="190" spans="3:4" s="145" customFormat="1" ht="18" customHeight="1" x14ac:dyDescent="0.3">
      <c r="C190" s="148"/>
      <c r="D190" s="148"/>
    </row>
    <row r="191" spans="3:4" s="145" customFormat="1" ht="18" customHeight="1" x14ac:dyDescent="0.3">
      <c r="C191" s="148"/>
      <c r="D191" s="148"/>
    </row>
    <row r="192" spans="3:4" s="145" customFormat="1" ht="18" customHeight="1" x14ac:dyDescent="0.3">
      <c r="C192" s="148"/>
      <c r="D192" s="148"/>
    </row>
    <row r="193" spans="3:4" s="145" customFormat="1" ht="18" customHeight="1" x14ac:dyDescent="0.3">
      <c r="C193" s="148"/>
      <c r="D193" s="148"/>
    </row>
  </sheetData>
  <autoFilter ref="A5:C31" xr:uid="{00000000-0009-0000-0000-00001A000000}"/>
  <mergeCells count="2">
    <mergeCell ref="D4:F4"/>
    <mergeCell ref="G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5F5F4"/>
  </sheetPr>
  <dimension ref="A1:V54"/>
  <sheetViews>
    <sheetView zoomScaleNormal="100" workbookViewId="0">
      <pane xSplit="2" ySplit="5" topLeftCell="C33"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8" customWidth="1"/>
    <col min="2" max="2" width="16.21875" style="21" customWidth="1"/>
    <col min="3" max="17" width="23.77734375" style="21" customWidth="1"/>
    <col min="18" max="16384" width="9.21875" style="21"/>
  </cols>
  <sheetData>
    <row r="1" spans="1:22" ht="18" customHeight="1" x14ac:dyDescent="0.3">
      <c r="A1" s="16" t="s">
        <v>32</v>
      </c>
      <c r="B1" s="11" t="s">
        <v>93</v>
      </c>
    </row>
    <row r="2" spans="1:22" ht="18" customHeight="1" x14ac:dyDescent="0.3">
      <c r="B2" s="130" t="s">
        <v>33</v>
      </c>
    </row>
    <row r="3" spans="1:22" ht="18" customHeight="1" x14ac:dyDescent="0.3">
      <c r="B3" s="1"/>
    </row>
    <row r="4" spans="1:22" ht="30" customHeight="1" x14ac:dyDescent="0.3">
      <c r="A4" s="596"/>
      <c r="B4" s="596"/>
      <c r="C4" s="586" t="s">
        <v>28</v>
      </c>
      <c r="D4" s="586"/>
      <c r="E4" s="587"/>
      <c r="F4" s="588" t="s">
        <v>29</v>
      </c>
      <c r="G4" s="586"/>
      <c r="H4" s="587"/>
      <c r="I4" s="588" t="s">
        <v>30</v>
      </c>
      <c r="J4" s="586"/>
      <c r="K4" s="587"/>
      <c r="L4" s="588" t="s">
        <v>31</v>
      </c>
      <c r="M4" s="586"/>
      <c r="N4" s="587"/>
      <c r="O4" s="588" t="s">
        <v>0</v>
      </c>
      <c r="P4" s="586"/>
      <c r="Q4" s="587"/>
      <c r="R4" s="12"/>
      <c r="S4" s="12"/>
      <c r="T4" s="12"/>
      <c r="U4" s="12"/>
      <c r="V4" s="12"/>
    </row>
    <row r="5" spans="1:22" ht="30" customHeight="1" thickBot="1" x14ac:dyDescent="0.35">
      <c r="A5" s="596"/>
      <c r="B5" s="596"/>
      <c r="C5" s="23" t="s">
        <v>9</v>
      </c>
      <c r="D5" s="23" t="s">
        <v>124</v>
      </c>
      <c r="E5" s="24" t="s">
        <v>101</v>
      </c>
      <c r="F5" s="25" t="s">
        <v>9</v>
      </c>
      <c r="G5" s="23" t="s">
        <v>124</v>
      </c>
      <c r="H5" s="24" t="s">
        <v>101</v>
      </c>
      <c r="I5" s="25" t="s">
        <v>9</v>
      </c>
      <c r="J5" s="23" t="s">
        <v>124</v>
      </c>
      <c r="K5" s="24" t="s">
        <v>101</v>
      </c>
      <c r="L5" s="25" t="s">
        <v>9</v>
      </c>
      <c r="M5" s="23" t="s">
        <v>124</v>
      </c>
      <c r="N5" s="24" t="s">
        <v>101</v>
      </c>
      <c r="O5" s="25" t="s">
        <v>9</v>
      </c>
      <c r="P5" s="23" t="s">
        <v>124</v>
      </c>
      <c r="Q5" s="24" t="s">
        <v>101</v>
      </c>
      <c r="R5" s="12"/>
      <c r="S5" s="12"/>
      <c r="T5" s="12"/>
      <c r="U5" s="12"/>
      <c r="V5" s="12"/>
    </row>
    <row r="6" spans="1:22" ht="30" customHeight="1" x14ac:dyDescent="0.3">
      <c r="A6" s="108">
        <v>41274</v>
      </c>
      <c r="B6" s="18" t="s">
        <v>96</v>
      </c>
      <c r="C6" s="2">
        <v>17</v>
      </c>
      <c r="D6" s="3">
        <v>31.5</v>
      </c>
      <c r="E6" s="27">
        <v>7</v>
      </c>
      <c r="F6" s="26">
        <v>2</v>
      </c>
      <c r="G6" s="2">
        <v>3.7</v>
      </c>
      <c r="H6" s="35">
        <v>2.8</v>
      </c>
      <c r="I6" s="32">
        <v>2</v>
      </c>
      <c r="J6" s="14">
        <v>3.7</v>
      </c>
      <c r="K6" s="38">
        <v>1.1000000000000001</v>
      </c>
      <c r="L6" s="32">
        <v>4</v>
      </c>
      <c r="M6" s="14">
        <v>7.4</v>
      </c>
      <c r="N6" s="38">
        <v>5.7</v>
      </c>
      <c r="O6" s="32">
        <v>29</v>
      </c>
      <c r="P6" s="14">
        <v>53.7</v>
      </c>
      <c r="Q6" s="38">
        <v>83.4</v>
      </c>
    </row>
    <row r="7" spans="1:22" ht="30" customHeight="1" x14ac:dyDescent="0.3">
      <c r="A7" s="108">
        <v>41274</v>
      </c>
      <c r="B7" s="18" t="s">
        <v>97</v>
      </c>
      <c r="C7" s="2">
        <v>109</v>
      </c>
      <c r="D7" s="3">
        <v>76.8</v>
      </c>
      <c r="E7" s="27">
        <v>42.7</v>
      </c>
      <c r="F7" s="26">
        <v>7</v>
      </c>
      <c r="G7" s="2">
        <v>4.9000000000000004</v>
      </c>
      <c r="H7" s="35">
        <v>49.5</v>
      </c>
      <c r="I7" s="32">
        <v>5</v>
      </c>
      <c r="J7" s="14">
        <v>3.5</v>
      </c>
      <c r="K7" s="38">
        <v>0.5</v>
      </c>
      <c r="L7" s="32">
        <v>7</v>
      </c>
      <c r="M7" s="14">
        <v>4.9000000000000004</v>
      </c>
      <c r="N7" s="38">
        <v>4</v>
      </c>
      <c r="O7" s="32">
        <v>14</v>
      </c>
      <c r="P7" s="14">
        <v>9.9</v>
      </c>
      <c r="Q7" s="38">
        <v>3.3</v>
      </c>
    </row>
    <row r="8" spans="1:22" ht="30" customHeight="1" x14ac:dyDescent="0.3">
      <c r="A8" s="108">
        <v>41274</v>
      </c>
      <c r="B8" s="18" t="s">
        <v>102</v>
      </c>
      <c r="C8" s="2">
        <v>26</v>
      </c>
      <c r="D8" s="3">
        <v>47.3</v>
      </c>
      <c r="E8" s="27">
        <v>15.7</v>
      </c>
      <c r="F8" s="26">
        <v>13</v>
      </c>
      <c r="G8" s="2">
        <v>23.6</v>
      </c>
      <c r="H8" s="35">
        <v>69.8</v>
      </c>
      <c r="I8" s="32">
        <v>2</v>
      </c>
      <c r="J8" s="14">
        <v>3.6</v>
      </c>
      <c r="K8" s="38">
        <v>0.1</v>
      </c>
      <c r="L8" s="32">
        <v>9</v>
      </c>
      <c r="M8" s="14">
        <v>16.399999999999999</v>
      </c>
      <c r="N8" s="38">
        <v>13.5</v>
      </c>
      <c r="O8" s="32">
        <v>5</v>
      </c>
      <c r="P8" s="14">
        <v>9.1</v>
      </c>
      <c r="Q8" s="38">
        <v>0.9</v>
      </c>
    </row>
    <row r="9" spans="1:22" s="56" customFormat="1" ht="30" customHeight="1" x14ac:dyDescent="0.3">
      <c r="A9" s="109">
        <v>41274</v>
      </c>
      <c r="B9" s="10" t="s">
        <v>105</v>
      </c>
      <c r="C9" s="5">
        <v>152</v>
      </c>
      <c r="D9" s="5">
        <v>60.6</v>
      </c>
      <c r="E9" s="66">
        <v>26.4</v>
      </c>
      <c r="F9" s="65">
        <v>22</v>
      </c>
      <c r="G9" s="5">
        <v>8.8000000000000007</v>
      </c>
      <c r="H9" s="66">
        <v>41.7</v>
      </c>
      <c r="I9" s="63">
        <v>9</v>
      </c>
      <c r="J9" s="67">
        <v>3.6</v>
      </c>
      <c r="K9" s="58">
        <v>0.6</v>
      </c>
      <c r="L9" s="63">
        <v>20</v>
      </c>
      <c r="M9" s="67">
        <v>8</v>
      </c>
      <c r="N9" s="58">
        <v>6.8</v>
      </c>
      <c r="O9" s="63">
        <v>48</v>
      </c>
      <c r="P9" s="67">
        <v>19.100000000000001</v>
      </c>
      <c r="Q9" s="58">
        <v>24.5</v>
      </c>
    </row>
    <row r="10" spans="1:22" ht="30" customHeight="1" x14ac:dyDescent="0.3">
      <c r="A10" s="108">
        <v>41639</v>
      </c>
      <c r="B10" s="18" t="s">
        <v>96</v>
      </c>
      <c r="C10" s="2">
        <v>15</v>
      </c>
      <c r="D10" s="3">
        <v>28.3</v>
      </c>
      <c r="E10" s="27">
        <v>12.1</v>
      </c>
      <c r="F10" s="26">
        <v>2</v>
      </c>
      <c r="G10" s="2">
        <v>3.8</v>
      </c>
      <c r="H10" s="35">
        <v>2.1</v>
      </c>
      <c r="I10" s="32">
        <v>2</v>
      </c>
      <c r="J10" s="14">
        <v>3.8</v>
      </c>
      <c r="K10" s="38">
        <v>0.8</v>
      </c>
      <c r="L10" s="32">
        <v>3</v>
      </c>
      <c r="M10" s="14">
        <v>5.7</v>
      </c>
      <c r="N10" s="38">
        <v>5.3</v>
      </c>
      <c r="O10" s="32">
        <v>31</v>
      </c>
      <c r="P10" s="14">
        <v>58.5</v>
      </c>
      <c r="Q10" s="38">
        <v>79.599999999999994</v>
      </c>
    </row>
    <row r="11" spans="1:22" ht="30" customHeight="1" x14ac:dyDescent="0.3">
      <c r="A11" s="108">
        <v>41639</v>
      </c>
      <c r="B11" s="18" t="s">
        <v>97</v>
      </c>
      <c r="C11" s="2">
        <v>106</v>
      </c>
      <c r="D11" s="3">
        <v>77.900000000000006</v>
      </c>
      <c r="E11" s="27">
        <v>48.6</v>
      </c>
      <c r="F11" s="26">
        <v>7</v>
      </c>
      <c r="G11" s="2">
        <v>5.0999999999999996</v>
      </c>
      <c r="H11" s="35">
        <v>41.4</v>
      </c>
      <c r="I11" s="32">
        <v>5</v>
      </c>
      <c r="J11" s="14">
        <v>3.7</v>
      </c>
      <c r="K11" s="38">
        <v>0.9</v>
      </c>
      <c r="L11" s="32">
        <v>5</v>
      </c>
      <c r="M11" s="14">
        <v>3.7</v>
      </c>
      <c r="N11" s="38">
        <v>6.3</v>
      </c>
      <c r="O11" s="32">
        <v>13</v>
      </c>
      <c r="P11" s="14">
        <v>9.6</v>
      </c>
      <c r="Q11" s="38">
        <v>2.8</v>
      </c>
    </row>
    <row r="12" spans="1:22" ht="30" customHeight="1" x14ac:dyDescent="0.3">
      <c r="A12" s="108">
        <v>41639</v>
      </c>
      <c r="B12" s="18" t="s">
        <v>102</v>
      </c>
      <c r="C12" s="2">
        <v>28</v>
      </c>
      <c r="D12" s="3">
        <v>50.9</v>
      </c>
      <c r="E12" s="27">
        <v>19.7</v>
      </c>
      <c r="F12" s="26">
        <v>12</v>
      </c>
      <c r="G12" s="2">
        <v>21.8</v>
      </c>
      <c r="H12" s="35">
        <v>66.599999999999994</v>
      </c>
      <c r="I12" s="32">
        <v>2</v>
      </c>
      <c r="J12" s="14">
        <v>3.6</v>
      </c>
      <c r="K12" s="38">
        <v>0.2</v>
      </c>
      <c r="L12" s="32">
        <v>8</v>
      </c>
      <c r="M12" s="14">
        <v>14.5</v>
      </c>
      <c r="N12" s="38">
        <v>11.1</v>
      </c>
      <c r="O12" s="32">
        <v>5</v>
      </c>
      <c r="P12" s="14">
        <v>9.1</v>
      </c>
      <c r="Q12" s="38">
        <v>2.4</v>
      </c>
    </row>
    <row r="13" spans="1:22" s="56" customFormat="1" ht="30" customHeight="1" x14ac:dyDescent="0.3">
      <c r="A13" s="109">
        <v>41639</v>
      </c>
      <c r="B13" s="10" t="s">
        <v>105</v>
      </c>
      <c r="C13" s="5">
        <v>149</v>
      </c>
      <c r="D13" s="5">
        <v>61.1</v>
      </c>
      <c r="E13" s="66">
        <v>29.7</v>
      </c>
      <c r="F13" s="65">
        <v>21</v>
      </c>
      <c r="G13" s="5">
        <v>8.6</v>
      </c>
      <c r="H13" s="66">
        <v>34.700000000000003</v>
      </c>
      <c r="I13" s="63">
        <v>9</v>
      </c>
      <c r="J13" s="67">
        <v>3.7</v>
      </c>
      <c r="K13" s="58">
        <v>0.7</v>
      </c>
      <c r="L13" s="63">
        <v>16</v>
      </c>
      <c r="M13" s="67">
        <v>6.6</v>
      </c>
      <c r="N13" s="58">
        <v>7.2</v>
      </c>
      <c r="O13" s="63">
        <v>49</v>
      </c>
      <c r="P13" s="67">
        <v>20</v>
      </c>
      <c r="Q13" s="58">
        <v>27.8</v>
      </c>
    </row>
    <row r="14" spans="1:22" ht="30" customHeight="1" x14ac:dyDescent="0.3">
      <c r="A14" s="108">
        <v>42004</v>
      </c>
      <c r="B14" s="18" t="s">
        <v>96</v>
      </c>
      <c r="C14" s="2">
        <v>18</v>
      </c>
      <c r="D14" s="3">
        <v>34.6</v>
      </c>
      <c r="E14" s="27">
        <v>10.9</v>
      </c>
      <c r="F14" s="26" t="s">
        <v>34</v>
      </c>
      <c r="G14" s="2" t="s">
        <v>34</v>
      </c>
      <c r="H14" s="27" t="s">
        <v>34</v>
      </c>
      <c r="I14" s="32">
        <v>2</v>
      </c>
      <c r="J14" s="14">
        <v>3.8</v>
      </c>
      <c r="K14" s="38">
        <v>1</v>
      </c>
      <c r="L14" s="32">
        <v>4</v>
      </c>
      <c r="M14" s="14">
        <v>7.7</v>
      </c>
      <c r="N14" s="38">
        <v>5.7</v>
      </c>
      <c r="O14" s="32">
        <v>28</v>
      </c>
      <c r="P14" s="14">
        <v>53.8</v>
      </c>
      <c r="Q14" s="38">
        <v>82.4</v>
      </c>
    </row>
    <row r="15" spans="1:22" ht="30" customHeight="1" x14ac:dyDescent="0.3">
      <c r="A15" s="108">
        <v>42004</v>
      </c>
      <c r="B15" s="18" t="s">
        <v>97</v>
      </c>
      <c r="C15" s="2">
        <v>100</v>
      </c>
      <c r="D15" s="3">
        <v>76.900000000000006</v>
      </c>
      <c r="E15" s="27">
        <v>50.6</v>
      </c>
      <c r="F15" s="26">
        <v>6</v>
      </c>
      <c r="G15" s="2">
        <v>4.5999999999999996</v>
      </c>
      <c r="H15" s="35">
        <v>39.4</v>
      </c>
      <c r="I15" s="32">
        <v>6</v>
      </c>
      <c r="J15" s="14">
        <v>4.5999999999999996</v>
      </c>
      <c r="K15" s="38">
        <v>1.2</v>
      </c>
      <c r="L15" s="32">
        <v>5</v>
      </c>
      <c r="M15" s="14">
        <v>3.8</v>
      </c>
      <c r="N15" s="38">
        <v>6.2</v>
      </c>
      <c r="O15" s="32">
        <v>13</v>
      </c>
      <c r="P15" s="14">
        <v>10</v>
      </c>
      <c r="Q15" s="38">
        <v>2.7</v>
      </c>
    </row>
    <row r="16" spans="1:22" ht="30" customHeight="1" x14ac:dyDescent="0.3">
      <c r="A16" s="108">
        <v>42004</v>
      </c>
      <c r="B16" s="18" t="s">
        <v>102</v>
      </c>
      <c r="C16" s="2">
        <v>27</v>
      </c>
      <c r="D16" s="3">
        <v>48.2</v>
      </c>
      <c r="E16" s="27">
        <v>18</v>
      </c>
      <c r="F16" s="26">
        <v>13</v>
      </c>
      <c r="G16" s="2">
        <v>23.2</v>
      </c>
      <c r="H16" s="35">
        <v>68.099999999999994</v>
      </c>
      <c r="I16" s="32">
        <v>3</v>
      </c>
      <c r="J16" s="14">
        <v>5.4</v>
      </c>
      <c r="K16" s="38">
        <v>0.3</v>
      </c>
      <c r="L16" s="32">
        <v>7</v>
      </c>
      <c r="M16" s="14">
        <v>12.5</v>
      </c>
      <c r="N16" s="38">
        <v>12</v>
      </c>
      <c r="O16" s="32">
        <v>6</v>
      </c>
      <c r="P16" s="14">
        <v>10.7</v>
      </c>
      <c r="Q16" s="38">
        <v>1.5</v>
      </c>
    </row>
    <row r="17" spans="1:17" s="56" customFormat="1" ht="30" customHeight="1" x14ac:dyDescent="0.3">
      <c r="A17" s="109">
        <v>42004</v>
      </c>
      <c r="B17" s="10" t="s">
        <v>105</v>
      </c>
      <c r="C17" s="5">
        <v>145</v>
      </c>
      <c r="D17" s="5">
        <v>60.9</v>
      </c>
      <c r="E17" s="66">
        <v>27.7</v>
      </c>
      <c r="F17" s="65">
        <v>19</v>
      </c>
      <c r="G17" s="5">
        <v>8</v>
      </c>
      <c r="H17" s="66">
        <v>32.200000000000003</v>
      </c>
      <c r="I17" s="63">
        <v>11</v>
      </c>
      <c r="J17" s="67">
        <v>4.5999999999999996</v>
      </c>
      <c r="K17" s="58">
        <v>0.9</v>
      </c>
      <c r="L17" s="63">
        <v>16</v>
      </c>
      <c r="M17" s="67">
        <v>6.7</v>
      </c>
      <c r="N17" s="58">
        <v>7.5</v>
      </c>
      <c r="O17" s="63">
        <v>47</v>
      </c>
      <c r="P17" s="67">
        <v>19.7</v>
      </c>
      <c r="Q17" s="58">
        <v>31.7</v>
      </c>
    </row>
    <row r="18" spans="1:17" ht="30" customHeight="1" x14ac:dyDescent="0.3">
      <c r="A18" s="108">
        <v>42369</v>
      </c>
      <c r="B18" s="18" t="s">
        <v>96</v>
      </c>
      <c r="C18" s="2">
        <v>16</v>
      </c>
      <c r="D18" s="3">
        <v>29.6</v>
      </c>
      <c r="E18" s="27">
        <v>9.8000000000000007</v>
      </c>
      <c r="F18" s="26">
        <v>1</v>
      </c>
      <c r="G18" s="2">
        <v>1.9</v>
      </c>
      <c r="H18" s="35">
        <v>4.5999999999999996</v>
      </c>
      <c r="I18" s="32">
        <v>3</v>
      </c>
      <c r="J18" s="14">
        <v>5.6</v>
      </c>
      <c r="K18" s="38">
        <v>0.9</v>
      </c>
      <c r="L18" s="32">
        <v>6</v>
      </c>
      <c r="M18" s="14">
        <v>11.1</v>
      </c>
      <c r="N18" s="38">
        <v>6.4</v>
      </c>
      <c r="O18" s="32">
        <v>28</v>
      </c>
      <c r="P18" s="14">
        <v>51.9</v>
      </c>
      <c r="Q18" s="38">
        <v>78.3</v>
      </c>
    </row>
    <row r="19" spans="1:17" ht="30" customHeight="1" x14ac:dyDescent="0.3">
      <c r="A19" s="108">
        <v>42369</v>
      </c>
      <c r="B19" s="18" t="s">
        <v>97</v>
      </c>
      <c r="C19" s="2">
        <v>96</v>
      </c>
      <c r="D19" s="3">
        <v>75</v>
      </c>
      <c r="E19" s="27">
        <v>57.3</v>
      </c>
      <c r="F19" s="26">
        <v>6</v>
      </c>
      <c r="G19" s="2">
        <v>4.7</v>
      </c>
      <c r="H19" s="35">
        <v>32.700000000000003</v>
      </c>
      <c r="I19" s="32">
        <v>5</v>
      </c>
      <c r="J19" s="14">
        <v>3.9</v>
      </c>
      <c r="K19" s="38">
        <v>1.4</v>
      </c>
      <c r="L19" s="32">
        <v>5</v>
      </c>
      <c r="M19" s="14">
        <v>3.9</v>
      </c>
      <c r="N19" s="38">
        <v>3.1</v>
      </c>
      <c r="O19" s="32">
        <v>16</v>
      </c>
      <c r="P19" s="14">
        <v>12.5</v>
      </c>
      <c r="Q19" s="38">
        <v>5.6</v>
      </c>
    </row>
    <row r="20" spans="1:17" ht="30" customHeight="1" x14ac:dyDescent="0.3">
      <c r="A20" s="108">
        <v>42369</v>
      </c>
      <c r="B20" s="18" t="s">
        <v>102</v>
      </c>
      <c r="C20" s="2">
        <v>31</v>
      </c>
      <c r="D20" s="3">
        <v>59.6</v>
      </c>
      <c r="E20" s="27">
        <v>18.100000000000001</v>
      </c>
      <c r="F20" s="26">
        <v>12</v>
      </c>
      <c r="G20" s="2">
        <v>23.1</v>
      </c>
      <c r="H20" s="35">
        <v>66.8</v>
      </c>
      <c r="I20" s="32">
        <v>2</v>
      </c>
      <c r="J20" s="14">
        <v>3.8</v>
      </c>
      <c r="K20" s="38">
        <v>0.1</v>
      </c>
      <c r="L20" s="32">
        <v>3</v>
      </c>
      <c r="M20" s="14">
        <v>5.8</v>
      </c>
      <c r="N20" s="38">
        <v>0.2</v>
      </c>
      <c r="O20" s="32">
        <v>4</v>
      </c>
      <c r="P20" s="14">
        <v>7.7</v>
      </c>
      <c r="Q20" s="38">
        <v>14.8</v>
      </c>
    </row>
    <row r="21" spans="1:17" s="56" customFormat="1" ht="30" customHeight="1" x14ac:dyDescent="0.3">
      <c r="A21" s="109">
        <v>42369</v>
      </c>
      <c r="B21" s="10" t="s">
        <v>105</v>
      </c>
      <c r="C21" s="5">
        <v>143</v>
      </c>
      <c r="D21" s="5">
        <v>61.1</v>
      </c>
      <c r="E21" s="66">
        <v>29.2</v>
      </c>
      <c r="F21" s="65">
        <v>19</v>
      </c>
      <c r="G21" s="5">
        <v>8.1</v>
      </c>
      <c r="H21" s="66">
        <v>30.4</v>
      </c>
      <c r="I21" s="63">
        <v>10</v>
      </c>
      <c r="J21" s="67">
        <v>4.3</v>
      </c>
      <c r="K21" s="58">
        <v>0.9</v>
      </c>
      <c r="L21" s="63">
        <v>14</v>
      </c>
      <c r="M21" s="67">
        <v>6</v>
      </c>
      <c r="N21" s="58">
        <v>3.6</v>
      </c>
      <c r="O21" s="63">
        <v>48</v>
      </c>
      <c r="P21" s="67">
        <v>20.5</v>
      </c>
      <c r="Q21" s="58">
        <v>35.9</v>
      </c>
    </row>
    <row r="22" spans="1:17" ht="30" customHeight="1" x14ac:dyDescent="0.3">
      <c r="A22" s="108">
        <v>42735</v>
      </c>
      <c r="B22" s="18" t="s">
        <v>96</v>
      </c>
      <c r="C22" s="2">
        <v>15</v>
      </c>
      <c r="D22" s="3">
        <v>27.8</v>
      </c>
      <c r="E22" s="27">
        <v>6.2</v>
      </c>
      <c r="F22" s="26">
        <v>2</v>
      </c>
      <c r="G22" s="2">
        <v>3.7</v>
      </c>
      <c r="H22" s="35">
        <v>6.2</v>
      </c>
      <c r="I22" s="32">
        <v>5</v>
      </c>
      <c r="J22" s="14">
        <v>9.3000000000000007</v>
      </c>
      <c r="K22" s="38">
        <v>1.3</v>
      </c>
      <c r="L22" s="32">
        <v>7</v>
      </c>
      <c r="M22" s="14">
        <v>13</v>
      </c>
      <c r="N22" s="38">
        <v>7.8</v>
      </c>
      <c r="O22" s="32">
        <v>25</v>
      </c>
      <c r="P22" s="14">
        <v>46.3</v>
      </c>
      <c r="Q22" s="38">
        <v>78.5</v>
      </c>
    </row>
    <row r="23" spans="1:17" ht="30" customHeight="1" x14ac:dyDescent="0.3">
      <c r="A23" s="108">
        <v>42735</v>
      </c>
      <c r="B23" s="18" t="s">
        <v>97</v>
      </c>
      <c r="C23" s="2">
        <v>96</v>
      </c>
      <c r="D23" s="3">
        <v>78</v>
      </c>
      <c r="E23" s="27">
        <v>52.3</v>
      </c>
      <c r="F23" s="26">
        <v>7</v>
      </c>
      <c r="G23" s="2">
        <v>5.7</v>
      </c>
      <c r="H23" s="35">
        <v>37.799999999999997</v>
      </c>
      <c r="I23" s="32">
        <v>4</v>
      </c>
      <c r="J23" s="14">
        <v>3.3</v>
      </c>
      <c r="K23" s="38">
        <v>0.9</v>
      </c>
      <c r="L23" s="32">
        <v>3</v>
      </c>
      <c r="M23" s="14">
        <v>2.4</v>
      </c>
      <c r="N23" s="38">
        <v>2.7</v>
      </c>
      <c r="O23" s="32">
        <v>13</v>
      </c>
      <c r="P23" s="14">
        <v>10.6</v>
      </c>
      <c r="Q23" s="38">
        <v>6.3</v>
      </c>
    </row>
    <row r="24" spans="1:17" ht="30" customHeight="1" x14ac:dyDescent="0.3">
      <c r="A24" s="108">
        <v>42735</v>
      </c>
      <c r="B24" s="18" t="s">
        <v>102</v>
      </c>
      <c r="C24" s="2">
        <v>35</v>
      </c>
      <c r="D24" s="3">
        <v>66</v>
      </c>
      <c r="E24" s="27">
        <v>33.799999999999997</v>
      </c>
      <c r="F24" s="26">
        <v>12</v>
      </c>
      <c r="G24" s="2">
        <v>22.6</v>
      </c>
      <c r="H24" s="35">
        <v>65.599999999999994</v>
      </c>
      <c r="I24" s="32">
        <v>1</v>
      </c>
      <c r="J24" s="14">
        <v>1.9</v>
      </c>
      <c r="K24" s="38">
        <v>0.2</v>
      </c>
      <c r="L24" s="32">
        <v>2</v>
      </c>
      <c r="M24" s="14">
        <v>3.8</v>
      </c>
      <c r="N24" s="38">
        <v>0.2</v>
      </c>
      <c r="O24" s="32">
        <v>3</v>
      </c>
      <c r="P24" s="14">
        <v>5.7</v>
      </c>
      <c r="Q24" s="38">
        <v>0.2</v>
      </c>
    </row>
    <row r="25" spans="1:17" s="56" customFormat="1" ht="30" customHeight="1" x14ac:dyDescent="0.3">
      <c r="A25" s="109">
        <v>42735</v>
      </c>
      <c r="B25" s="10" t="s">
        <v>105</v>
      </c>
      <c r="C25" s="5">
        <v>146</v>
      </c>
      <c r="D25" s="54">
        <v>63.5</v>
      </c>
      <c r="E25" s="62">
        <v>33.299999999999997</v>
      </c>
      <c r="F25" s="63">
        <v>21</v>
      </c>
      <c r="G25" s="54">
        <v>9.1</v>
      </c>
      <c r="H25" s="62">
        <v>35.9</v>
      </c>
      <c r="I25" s="63">
        <v>10</v>
      </c>
      <c r="J25" s="67">
        <v>4.3</v>
      </c>
      <c r="K25" s="58">
        <v>0.8</v>
      </c>
      <c r="L25" s="63">
        <v>12</v>
      </c>
      <c r="M25" s="67">
        <v>5.2</v>
      </c>
      <c r="N25" s="58">
        <v>3.6</v>
      </c>
      <c r="O25" s="63">
        <v>41</v>
      </c>
      <c r="P25" s="67">
        <v>17.8</v>
      </c>
      <c r="Q25" s="58">
        <v>26.5</v>
      </c>
    </row>
    <row r="26" spans="1:17" ht="30" customHeight="1" x14ac:dyDescent="0.3">
      <c r="A26" s="108">
        <v>43100</v>
      </c>
      <c r="B26" s="18" t="s">
        <v>96</v>
      </c>
      <c r="C26" s="2">
        <v>16</v>
      </c>
      <c r="D26" s="3">
        <v>30.8</v>
      </c>
      <c r="E26" s="27">
        <v>5.6</v>
      </c>
      <c r="F26" s="26">
        <v>2</v>
      </c>
      <c r="G26" s="2">
        <v>3.8</v>
      </c>
      <c r="H26" s="35">
        <v>7.1</v>
      </c>
      <c r="I26" s="32">
        <v>7</v>
      </c>
      <c r="J26" s="14">
        <v>13.5</v>
      </c>
      <c r="K26" s="38">
        <v>2</v>
      </c>
      <c r="L26" s="32">
        <v>3</v>
      </c>
      <c r="M26" s="14">
        <v>5.8</v>
      </c>
      <c r="N26" s="38">
        <v>6.1</v>
      </c>
      <c r="O26" s="32">
        <v>24</v>
      </c>
      <c r="P26" s="14">
        <v>46.2</v>
      </c>
      <c r="Q26" s="38">
        <v>79.2</v>
      </c>
    </row>
    <row r="27" spans="1:17" ht="30" customHeight="1" x14ac:dyDescent="0.3">
      <c r="A27" s="108">
        <v>43100</v>
      </c>
      <c r="B27" s="18" t="s">
        <v>97</v>
      </c>
      <c r="C27" s="2">
        <v>95</v>
      </c>
      <c r="D27" s="3">
        <v>76</v>
      </c>
      <c r="E27" s="27">
        <v>58.6</v>
      </c>
      <c r="F27" s="26">
        <v>9</v>
      </c>
      <c r="G27" s="2">
        <v>7.2</v>
      </c>
      <c r="H27" s="35">
        <v>33.700000000000003</v>
      </c>
      <c r="I27" s="32">
        <v>4</v>
      </c>
      <c r="J27" s="14">
        <v>3.2</v>
      </c>
      <c r="K27" s="38">
        <v>0.2</v>
      </c>
      <c r="L27" s="32">
        <v>2</v>
      </c>
      <c r="M27" s="14">
        <v>1.6</v>
      </c>
      <c r="N27" s="38">
        <v>1.3</v>
      </c>
      <c r="O27" s="32">
        <v>15</v>
      </c>
      <c r="P27" s="14">
        <v>12</v>
      </c>
      <c r="Q27" s="38">
        <v>6.2</v>
      </c>
    </row>
    <row r="28" spans="1:17" ht="30" customHeight="1" x14ac:dyDescent="0.3">
      <c r="A28" s="108">
        <v>43100</v>
      </c>
      <c r="B28" s="18" t="s">
        <v>102</v>
      </c>
      <c r="C28" s="2">
        <v>34</v>
      </c>
      <c r="D28" s="3">
        <v>63</v>
      </c>
      <c r="E28" s="27">
        <v>30.6</v>
      </c>
      <c r="F28" s="26">
        <v>12</v>
      </c>
      <c r="G28" s="2">
        <v>22.2</v>
      </c>
      <c r="H28" s="35">
        <v>66.8</v>
      </c>
      <c r="I28" s="32">
        <v>3</v>
      </c>
      <c r="J28" s="14">
        <v>5.6</v>
      </c>
      <c r="K28" s="38">
        <v>0.5</v>
      </c>
      <c r="L28" s="32">
        <v>2</v>
      </c>
      <c r="M28" s="14">
        <v>3.7</v>
      </c>
      <c r="N28" s="38">
        <v>0.2</v>
      </c>
      <c r="O28" s="32">
        <v>3</v>
      </c>
      <c r="P28" s="14">
        <v>5.6</v>
      </c>
      <c r="Q28" s="38">
        <v>1.9</v>
      </c>
    </row>
    <row r="29" spans="1:17" s="56" customFormat="1" ht="30" customHeight="1" x14ac:dyDescent="0.3">
      <c r="A29" s="109">
        <v>43100</v>
      </c>
      <c r="B29" s="10" t="s">
        <v>105</v>
      </c>
      <c r="C29" s="5">
        <v>145</v>
      </c>
      <c r="D29" s="54">
        <v>62.8</v>
      </c>
      <c r="E29" s="62">
        <v>33.5</v>
      </c>
      <c r="F29" s="63">
        <v>23</v>
      </c>
      <c r="G29" s="54">
        <v>10</v>
      </c>
      <c r="H29" s="62">
        <v>34</v>
      </c>
      <c r="I29" s="63">
        <v>14</v>
      </c>
      <c r="J29" s="67">
        <v>6.1</v>
      </c>
      <c r="K29" s="58">
        <v>0.9</v>
      </c>
      <c r="L29" s="63">
        <v>7</v>
      </c>
      <c r="M29" s="67">
        <v>3</v>
      </c>
      <c r="N29" s="58">
        <v>2.6</v>
      </c>
      <c r="O29" s="63">
        <v>42</v>
      </c>
      <c r="P29" s="67">
        <v>18.2</v>
      </c>
      <c r="Q29" s="58">
        <v>29</v>
      </c>
    </row>
    <row r="30" spans="1:17" ht="30" customHeight="1" x14ac:dyDescent="0.3">
      <c r="A30" s="108">
        <v>43465</v>
      </c>
      <c r="B30" s="18" t="s">
        <v>96</v>
      </c>
      <c r="C30" s="2">
        <v>16</v>
      </c>
      <c r="D30" s="3">
        <v>32.700000000000003</v>
      </c>
      <c r="E30" s="27">
        <v>2.9</v>
      </c>
      <c r="F30" s="26">
        <v>2</v>
      </c>
      <c r="G30" s="2">
        <v>4.0999999999999996</v>
      </c>
      <c r="H30" s="35">
        <v>7.9</v>
      </c>
      <c r="I30" s="32">
        <v>5</v>
      </c>
      <c r="J30" s="14">
        <v>10.199999999999999</v>
      </c>
      <c r="K30" s="38">
        <v>0.9</v>
      </c>
      <c r="L30" s="32">
        <v>6</v>
      </c>
      <c r="M30" s="14">
        <v>12.2</v>
      </c>
      <c r="N30" s="38">
        <v>6.3</v>
      </c>
      <c r="O30" s="32">
        <v>20</v>
      </c>
      <c r="P30" s="14">
        <v>40.799999999999997</v>
      </c>
      <c r="Q30" s="38">
        <v>81.900000000000006</v>
      </c>
    </row>
    <row r="31" spans="1:17" ht="30" customHeight="1" x14ac:dyDescent="0.3">
      <c r="A31" s="108">
        <v>43465</v>
      </c>
      <c r="B31" s="18" t="s">
        <v>97</v>
      </c>
      <c r="C31" s="2">
        <v>99</v>
      </c>
      <c r="D31" s="3">
        <v>78</v>
      </c>
      <c r="E31" s="27">
        <v>54</v>
      </c>
      <c r="F31" s="26">
        <v>10</v>
      </c>
      <c r="G31" s="2">
        <v>7.9</v>
      </c>
      <c r="H31" s="35">
        <v>40.299999999999997</v>
      </c>
      <c r="I31" s="32">
        <v>4</v>
      </c>
      <c r="J31" s="14">
        <v>3.1</v>
      </c>
      <c r="K31" s="38">
        <v>0</v>
      </c>
      <c r="L31" s="32">
        <v>0</v>
      </c>
      <c r="M31" s="14">
        <v>0</v>
      </c>
      <c r="N31" s="38">
        <v>0</v>
      </c>
      <c r="O31" s="32">
        <v>14</v>
      </c>
      <c r="P31" s="14">
        <v>11.1</v>
      </c>
      <c r="Q31" s="38">
        <v>5.8</v>
      </c>
    </row>
    <row r="32" spans="1:17" ht="30" customHeight="1" x14ac:dyDescent="0.3">
      <c r="A32" s="108">
        <v>43465</v>
      </c>
      <c r="B32" s="18" t="s">
        <v>102</v>
      </c>
      <c r="C32" s="2">
        <v>37</v>
      </c>
      <c r="D32" s="3">
        <v>67.3</v>
      </c>
      <c r="E32" s="27">
        <v>31.9</v>
      </c>
      <c r="F32" s="26">
        <v>11</v>
      </c>
      <c r="G32" s="2">
        <v>20</v>
      </c>
      <c r="H32" s="35">
        <v>67.400000000000006</v>
      </c>
      <c r="I32" s="32">
        <v>2</v>
      </c>
      <c r="J32" s="14">
        <v>3.6</v>
      </c>
      <c r="K32" s="38">
        <v>0.3</v>
      </c>
      <c r="L32" s="32">
        <v>1</v>
      </c>
      <c r="M32" s="14">
        <v>1.8</v>
      </c>
      <c r="N32" s="38">
        <v>0</v>
      </c>
      <c r="O32" s="32">
        <v>4</v>
      </c>
      <c r="P32" s="14">
        <v>7.3</v>
      </c>
      <c r="Q32" s="38">
        <v>0.3</v>
      </c>
    </row>
    <row r="33" spans="1:17" s="56" customFormat="1" ht="30" customHeight="1" x14ac:dyDescent="0.3">
      <c r="A33" s="109">
        <v>43465</v>
      </c>
      <c r="B33" s="10" t="s">
        <v>105</v>
      </c>
      <c r="C33" s="5">
        <v>152</v>
      </c>
      <c r="D33" s="5">
        <v>65.8</v>
      </c>
      <c r="E33" s="66">
        <v>33</v>
      </c>
      <c r="F33" s="65">
        <v>23</v>
      </c>
      <c r="G33" s="5">
        <v>10</v>
      </c>
      <c r="H33" s="66">
        <v>37.799999999999997</v>
      </c>
      <c r="I33" s="63">
        <v>11</v>
      </c>
      <c r="J33" s="67">
        <v>4.8</v>
      </c>
      <c r="K33" s="58">
        <v>0.4</v>
      </c>
      <c r="L33" s="63">
        <v>7</v>
      </c>
      <c r="M33" s="67">
        <v>3</v>
      </c>
      <c r="N33" s="58">
        <v>1.9</v>
      </c>
      <c r="O33" s="63">
        <v>38</v>
      </c>
      <c r="P33" s="67">
        <v>16.399999999999999</v>
      </c>
      <c r="Q33" s="58">
        <v>27</v>
      </c>
    </row>
    <row r="34" spans="1:17" ht="30" customHeight="1" x14ac:dyDescent="0.3">
      <c r="A34" s="108">
        <v>43830</v>
      </c>
      <c r="B34" s="18" t="s">
        <v>96</v>
      </c>
      <c r="C34" s="2">
        <v>15</v>
      </c>
      <c r="D34" s="2">
        <v>30</v>
      </c>
      <c r="E34" s="36">
        <v>3.2</v>
      </c>
      <c r="F34" s="26">
        <v>2</v>
      </c>
      <c r="G34" s="4">
        <v>4</v>
      </c>
      <c r="H34" s="27">
        <v>8.3000000000000007</v>
      </c>
      <c r="I34" s="32">
        <v>5</v>
      </c>
      <c r="J34" s="14">
        <v>10</v>
      </c>
      <c r="K34" s="38">
        <v>0.8</v>
      </c>
      <c r="L34" s="32">
        <v>6</v>
      </c>
      <c r="M34" s="14">
        <v>12</v>
      </c>
      <c r="N34" s="38">
        <v>2</v>
      </c>
      <c r="O34" s="32">
        <v>22</v>
      </c>
      <c r="P34" s="14">
        <v>44</v>
      </c>
      <c r="Q34" s="38">
        <v>85.6</v>
      </c>
    </row>
    <row r="35" spans="1:17" ht="30" customHeight="1" x14ac:dyDescent="0.3">
      <c r="A35" s="108">
        <v>43830</v>
      </c>
      <c r="B35" s="18" t="s">
        <v>97</v>
      </c>
      <c r="C35" s="2">
        <v>94</v>
      </c>
      <c r="D35" s="3">
        <v>77</v>
      </c>
      <c r="E35" s="36">
        <v>45.4</v>
      </c>
      <c r="F35" s="26">
        <v>10</v>
      </c>
      <c r="G35" s="4">
        <v>8.1999999999999993</v>
      </c>
      <c r="H35" s="35">
        <v>44.5</v>
      </c>
      <c r="I35" s="32">
        <v>5</v>
      </c>
      <c r="J35" s="14">
        <v>4.0999999999999996</v>
      </c>
      <c r="K35" s="38">
        <v>0</v>
      </c>
      <c r="L35" s="32">
        <v>0</v>
      </c>
      <c r="M35" s="14">
        <v>0</v>
      </c>
      <c r="N35" s="38">
        <v>0</v>
      </c>
      <c r="O35" s="32">
        <v>13</v>
      </c>
      <c r="P35" s="14">
        <v>10.6</v>
      </c>
      <c r="Q35" s="38">
        <v>5.8</v>
      </c>
    </row>
    <row r="36" spans="1:17" ht="30" customHeight="1" x14ac:dyDescent="0.3">
      <c r="A36" s="108">
        <v>43830</v>
      </c>
      <c r="B36" s="18" t="s">
        <v>102</v>
      </c>
      <c r="C36" s="2">
        <v>36</v>
      </c>
      <c r="D36" s="2">
        <v>64.3</v>
      </c>
      <c r="E36" s="36">
        <v>26.2</v>
      </c>
      <c r="F36" s="26">
        <v>12</v>
      </c>
      <c r="G36" s="4">
        <v>21.4</v>
      </c>
      <c r="H36" s="27">
        <v>68.3</v>
      </c>
      <c r="I36" s="32">
        <v>2</v>
      </c>
      <c r="J36" s="14">
        <v>3.6</v>
      </c>
      <c r="K36" s="38">
        <v>5.0999999999999996</v>
      </c>
      <c r="L36" s="32">
        <v>1</v>
      </c>
      <c r="M36" s="14">
        <v>1.8</v>
      </c>
      <c r="N36" s="38">
        <v>0</v>
      </c>
      <c r="O36" s="32">
        <v>5</v>
      </c>
      <c r="P36" s="14">
        <v>8.9</v>
      </c>
      <c r="Q36" s="38">
        <v>0.4</v>
      </c>
    </row>
    <row r="37" spans="1:17" s="56" customFormat="1" ht="30" customHeight="1" x14ac:dyDescent="0.3">
      <c r="A37" s="109">
        <v>43830</v>
      </c>
      <c r="B37" s="10" t="s">
        <v>105</v>
      </c>
      <c r="C37" s="5">
        <v>145</v>
      </c>
      <c r="D37" s="5">
        <v>63.6</v>
      </c>
      <c r="E37" s="64">
        <v>25.6</v>
      </c>
      <c r="F37" s="65">
        <v>24</v>
      </c>
      <c r="G37" s="55">
        <v>10.5</v>
      </c>
      <c r="H37" s="66">
        <v>39.700000000000003</v>
      </c>
      <c r="I37" s="63">
        <v>12</v>
      </c>
      <c r="J37" s="67">
        <v>5.3</v>
      </c>
      <c r="K37" s="58">
        <v>3.4</v>
      </c>
      <c r="L37" s="63">
        <v>7</v>
      </c>
      <c r="M37" s="67">
        <v>3.1</v>
      </c>
      <c r="N37" s="58">
        <v>0.7</v>
      </c>
      <c r="O37" s="63">
        <v>40</v>
      </c>
      <c r="P37" s="67">
        <v>17.5</v>
      </c>
      <c r="Q37" s="58">
        <v>30.6</v>
      </c>
    </row>
    <row r="38" spans="1:17" ht="30" customHeight="1" x14ac:dyDescent="0.3">
      <c r="A38" s="108">
        <v>44196</v>
      </c>
      <c r="B38" s="18" t="s">
        <v>96</v>
      </c>
      <c r="C38" s="12">
        <v>17</v>
      </c>
      <c r="D38" s="12">
        <v>34.700000000000003</v>
      </c>
      <c r="E38" s="29">
        <v>8.3000000000000007</v>
      </c>
      <c r="F38" s="32">
        <v>2</v>
      </c>
      <c r="G38" s="12">
        <v>4.0999999999999996</v>
      </c>
      <c r="H38" s="29">
        <v>8.3000000000000007</v>
      </c>
      <c r="I38" s="32">
        <v>2</v>
      </c>
      <c r="J38" s="14">
        <v>4.0999999999999996</v>
      </c>
      <c r="K38" s="38">
        <v>0.3</v>
      </c>
      <c r="L38" s="32">
        <v>6</v>
      </c>
      <c r="M38" s="14">
        <v>12.2</v>
      </c>
      <c r="N38" s="38">
        <v>1.8</v>
      </c>
      <c r="O38" s="32">
        <v>22</v>
      </c>
      <c r="P38" s="14">
        <v>44.9</v>
      </c>
      <c r="Q38" s="38">
        <v>81.3</v>
      </c>
    </row>
    <row r="39" spans="1:17" ht="30" customHeight="1" x14ac:dyDescent="0.3">
      <c r="A39" s="108">
        <v>44196</v>
      </c>
      <c r="B39" s="18" t="s">
        <v>97</v>
      </c>
      <c r="C39" s="12">
        <v>97</v>
      </c>
      <c r="D39" s="12">
        <v>77.599999999999994</v>
      </c>
      <c r="E39" s="29">
        <v>49.9</v>
      </c>
      <c r="F39" s="32">
        <v>11</v>
      </c>
      <c r="G39" s="12">
        <v>8.8000000000000007</v>
      </c>
      <c r="H39" s="29">
        <v>36.4</v>
      </c>
      <c r="I39" s="32">
        <v>4</v>
      </c>
      <c r="J39" s="14">
        <v>3.2</v>
      </c>
      <c r="K39" s="38">
        <v>6.4</v>
      </c>
      <c r="L39" s="32">
        <v>0</v>
      </c>
      <c r="M39" s="14">
        <v>0</v>
      </c>
      <c r="N39" s="38">
        <v>0</v>
      </c>
      <c r="O39" s="32">
        <v>13</v>
      </c>
      <c r="P39" s="14">
        <v>10.4</v>
      </c>
      <c r="Q39" s="38">
        <v>7.3</v>
      </c>
    </row>
    <row r="40" spans="1:17" ht="30" customHeight="1" x14ac:dyDescent="0.3">
      <c r="A40" s="108">
        <v>44196</v>
      </c>
      <c r="B40" s="18" t="s">
        <v>102</v>
      </c>
      <c r="C40" s="12">
        <v>30</v>
      </c>
      <c r="D40" s="12">
        <v>58.8</v>
      </c>
      <c r="E40" s="29">
        <v>21.2</v>
      </c>
      <c r="F40" s="32">
        <v>12</v>
      </c>
      <c r="G40" s="12">
        <v>23.5</v>
      </c>
      <c r="H40" s="29">
        <v>67.5</v>
      </c>
      <c r="I40" s="32">
        <v>1</v>
      </c>
      <c r="J40" s="14">
        <v>2</v>
      </c>
      <c r="K40" s="38">
        <v>5.4</v>
      </c>
      <c r="L40" s="32">
        <v>1</v>
      </c>
      <c r="M40" s="14">
        <v>2</v>
      </c>
      <c r="N40" s="38">
        <v>0</v>
      </c>
      <c r="O40" s="32">
        <v>7</v>
      </c>
      <c r="P40" s="14">
        <v>13.7</v>
      </c>
      <c r="Q40" s="38">
        <v>5.9</v>
      </c>
    </row>
    <row r="41" spans="1:17" s="56" customFormat="1" ht="30" customHeight="1" x14ac:dyDescent="0.3">
      <c r="A41" s="109">
        <v>44196</v>
      </c>
      <c r="B41" s="10" t="s">
        <v>105</v>
      </c>
      <c r="C41" s="54">
        <v>144</v>
      </c>
      <c r="D41" s="54">
        <v>64</v>
      </c>
      <c r="E41" s="62">
        <v>27.2</v>
      </c>
      <c r="F41" s="63">
        <v>25</v>
      </c>
      <c r="G41" s="54">
        <v>11.1</v>
      </c>
      <c r="H41" s="62">
        <v>39.299999999999997</v>
      </c>
      <c r="I41" s="63">
        <v>7</v>
      </c>
      <c r="J41" s="67">
        <v>3.1</v>
      </c>
      <c r="K41" s="58">
        <v>4.2</v>
      </c>
      <c r="L41" s="63">
        <v>7</v>
      </c>
      <c r="M41" s="67">
        <v>3.1</v>
      </c>
      <c r="N41" s="58">
        <v>0.5</v>
      </c>
      <c r="O41" s="63">
        <v>42</v>
      </c>
      <c r="P41" s="67">
        <v>18.7</v>
      </c>
      <c r="Q41" s="58">
        <v>28.7</v>
      </c>
    </row>
    <row r="42" spans="1:17" ht="30" customHeight="1" x14ac:dyDescent="0.3"/>
    <row r="43" spans="1:17" ht="30" customHeight="1" x14ac:dyDescent="0.3"/>
    <row r="44" spans="1:17" ht="30" customHeight="1" x14ac:dyDescent="0.3"/>
    <row r="45" spans="1:17" ht="30" customHeight="1" x14ac:dyDescent="0.3"/>
    <row r="46" spans="1:17" ht="30" customHeight="1" x14ac:dyDescent="0.3"/>
    <row r="47" spans="1:17" ht="30" customHeight="1" x14ac:dyDescent="0.3"/>
    <row r="48" spans="1:17"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sheetData>
  <autoFilter ref="A5:B41" xr:uid="{859E9975-94F9-42C1-AA5D-93CFEEB4E1EF}"/>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7D1D-2C74-437E-80BA-98B5146A039C}">
  <sheetPr>
    <tabColor rgb="FFFEF4E5"/>
  </sheetPr>
  <dimension ref="A1:V176"/>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3.8" x14ac:dyDescent="0.3"/>
  <cols>
    <col min="1" max="1" width="11.21875" style="138" customWidth="1"/>
    <col min="2" max="2" width="22.77734375" style="138" customWidth="1"/>
    <col min="3" max="4" width="12.88671875" style="136" customWidth="1"/>
    <col min="5" max="5" width="26" style="138" customWidth="1"/>
    <col min="6" max="6" width="23.33203125" style="138" customWidth="1"/>
    <col min="7" max="7" width="26.5546875" style="138" customWidth="1"/>
    <col min="8" max="8" width="26.33203125" style="138" customWidth="1"/>
    <col min="9" max="9" width="24.33203125" style="138" customWidth="1"/>
    <col min="10" max="10" width="22" style="138" customWidth="1"/>
    <col min="11" max="11" width="23" style="138" customWidth="1"/>
    <col min="12" max="12" width="25" style="138" customWidth="1"/>
    <col min="13" max="15" width="17.33203125" style="138" customWidth="1"/>
    <col min="16" max="16" width="13.5546875" style="138" customWidth="1"/>
    <col min="17" max="17" width="26.44140625" style="138" customWidth="1"/>
    <col min="18" max="18" width="13.33203125" style="138" customWidth="1"/>
    <col min="19" max="19" width="23" style="138" bestFit="1" customWidth="1"/>
    <col min="20" max="20" width="13" style="138" customWidth="1"/>
    <col min="21" max="16384" width="8.5546875" style="138"/>
  </cols>
  <sheetData>
    <row r="1" spans="1:22" s="68" customFormat="1" ht="18" customHeight="1" x14ac:dyDescent="0.3">
      <c r="A1" s="382" t="s">
        <v>404</v>
      </c>
      <c r="B1" s="382" t="s">
        <v>405</v>
      </c>
      <c r="C1" s="382"/>
      <c r="D1" s="382"/>
      <c r="E1" s="382"/>
      <c r="F1" s="382"/>
      <c r="G1" s="382"/>
      <c r="H1" s="382"/>
      <c r="I1" s="382"/>
      <c r="J1" s="382"/>
      <c r="K1" s="382"/>
      <c r="L1" s="382"/>
      <c r="M1" s="382"/>
      <c r="N1" s="382"/>
      <c r="O1" s="382"/>
      <c r="P1" s="382"/>
      <c r="Q1" s="382"/>
    </row>
    <row r="2" spans="1:22" ht="18" customHeight="1" x14ac:dyDescent="0.3">
      <c r="B2" s="131" t="s">
        <v>406</v>
      </c>
      <c r="D2" s="138"/>
    </row>
    <row r="3" spans="1:22" s="145" customFormat="1" ht="18" customHeight="1" x14ac:dyDescent="0.3">
      <c r="C3" s="148"/>
      <c r="D3" s="148"/>
      <c r="O3" s="160"/>
    </row>
    <row r="4" spans="1:22" s="145" customFormat="1" ht="45.6" customHeight="1" x14ac:dyDescent="0.3">
      <c r="A4" s="162"/>
      <c r="B4" s="162"/>
      <c r="C4" s="642" t="s">
        <v>374</v>
      </c>
      <c r="D4" s="642"/>
      <c r="E4" s="642"/>
      <c r="F4" s="642"/>
      <c r="G4" s="642"/>
      <c r="H4" s="637"/>
      <c r="I4" s="612" t="s">
        <v>375</v>
      </c>
      <c r="J4" s="614"/>
      <c r="K4" s="614"/>
      <c r="L4" s="614"/>
      <c r="M4" s="614"/>
      <c r="N4" s="614"/>
      <c r="O4" s="614"/>
      <c r="P4" s="614"/>
      <c r="Q4" s="614"/>
      <c r="R4" s="614"/>
      <c r="S4" s="614"/>
      <c r="T4" s="614"/>
      <c r="U4" s="644"/>
      <c r="V4" s="644"/>
    </row>
    <row r="5" spans="1:22" s="145" customFormat="1" ht="45.6" customHeight="1" thickBot="1" x14ac:dyDescent="0.35">
      <c r="A5" s="163"/>
      <c r="B5" s="163"/>
      <c r="C5" s="343" t="s">
        <v>269</v>
      </c>
      <c r="D5" s="331" t="s">
        <v>407</v>
      </c>
      <c r="E5" s="331" t="s">
        <v>346</v>
      </c>
      <c r="F5" s="349" t="s">
        <v>408</v>
      </c>
      <c r="G5" s="350" t="s">
        <v>409</v>
      </c>
      <c r="H5" s="351" t="s">
        <v>410</v>
      </c>
      <c r="I5" s="143" t="s">
        <v>362</v>
      </c>
      <c r="J5" s="228" t="s">
        <v>391</v>
      </c>
      <c r="K5" s="164" t="s">
        <v>363</v>
      </c>
      <c r="L5" s="228" t="s">
        <v>364</v>
      </c>
      <c r="M5" s="164" t="s">
        <v>323</v>
      </c>
      <c r="N5" s="143" t="s">
        <v>325</v>
      </c>
      <c r="O5" s="228" t="s">
        <v>324</v>
      </c>
      <c r="P5" s="164" t="s">
        <v>327</v>
      </c>
      <c r="Q5" s="229" t="s">
        <v>365</v>
      </c>
      <c r="R5" s="143" t="s">
        <v>238</v>
      </c>
      <c r="S5" s="143" t="s">
        <v>329</v>
      </c>
      <c r="T5" s="228" t="s">
        <v>330</v>
      </c>
      <c r="U5" s="644"/>
      <c r="V5" s="644"/>
    </row>
    <row r="6" spans="1:22" s="145" customFormat="1" ht="30" customHeight="1" x14ac:dyDescent="0.3">
      <c r="A6" s="107">
        <v>43830</v>
      </c>
      <c r="B6" s="194" t="s">
        <v>252</v>
      </c>
      <c r="C6" s="304">
        <v>37</v>
      </c>
      <c r="D6" s="304">
        <v>26.4</v>
      </c>
      <c r="E6" s="304">
        <v>13</v>
      </c>
      <c r="F6" s="352" t="s">
        <v>34</v>
      </c>
      <c r="G6" s="301">
        <v>29</v>
      </c>
      <c r="H6" s="190">
        <v>8</v>
      </c>
      <c r="I6" s="165">
        <v>3.2</v>
      </c>
      <c r="J6" s="174">
        <v>31.2</v>
      </c>
      <c r="K6" s="165">
        <v>4.7</v>
      </c>
      <c r="L6" s="174">
        <v>89.4</v>
      </c>
      <c r="M6" s="165">
        <v>57.3</v>
      </c>
      <c r="N6" s="158">
        <v>1.8</v>
      </c>
      <c r="O6" s="174">
        <v>57.7</v>
      </c>
      <c r="P6" s="167">
        <v>98.2</v>
      </c>
      <c r="Q6" s="176">
        <v>23.7</v>
      </c>
      <c r="R6" s="160">
        <v>50</v>
      </c>
      <c r="S6" s="160">
        <v>33.700000000000003</v>
      </c>
      <c r="T6" s="176">
        <v>16.3</v>
      </c>
    </row>
    <row r="7" spans="1:22" s="145" customFormat="1" ht="30" customHeight="1" x14ac:dyDescent="0.3">
      <c r="A7" s="107">
        <v>43830</v>
      </c>
      <c r="B7" s="194" t="s">
        <v>253</v>
      </c>
      <c r="C7" s="304">
        <v>19</v>
      </c>
      <c r="D7" s="304">
        <v>79.2</v>
      </c>
      <c r="E7" s="304">
        <v>39.200000000000003</v>
      </c>
      <c r="F7" s="352">
        <v>4</v>
      </c>
      <c r="G7" s="301">
        <v>13</v>
      </c>
      <c r="H7" s="190">
        <v>2</v>
      </c>
      <c r="I7" s="165">
        <v>3.6</v>
      </c>
      <c r="J7" s="174">
        <v>36.700000000000003</v>
      </c>
      <c r="K7" s="165">
        <v>8.9</v>
      </c>
      <c r="L7" s="174">
        <v>84.9</v>
      </c>
      <c r="M7" s="165">
        <v>49.4</v>
      </c>
      <c r="N7" s="158">
        <v>4.8</v>
      </c>
      <c r="O7" s="174">
        <v>55.6</v>
      </c>
      <c r="P7" s="167">
        <v>95.6</v>
      </c>
      <c r="Q7" s="176">
        <v>43.9</v>
      </c>
      <c r="R7" s="160">
        <v>62.5</v>
      </c>
      <c r="S7" s="160">
        <v>21.9</v>
      </c>
      <c r="T7" s="176">
        <v>15.6</v>
      </c>
    </row>
    <row r="8" spans="1:22" s="145" customFormat="1" ht="30" customHeight="1" x14ac:dyDescent="0.3">
      <c r="A8" s="107">
        <v>43830</v>
      </c>
      <c r="B8" s="194" t="s">
        <v>254</v>
      </c>
      <c r="C8" s="304">
        <v>4</v>
      </c>
      <c r="D8" s="304">
        <v>40</v>
      </c>
      <c r="E8" s="304">
        <v>3.1</v>
      </c>
      <c r="F8" s="352" t="s">
        <v>34</v>
      </c>
      <c r="G8" s="301">
        <v>4</v>
      </c>
      <c r="H8" s="190" t="s">
        <v>34</v>
      </c>
      <c r="I8" s="165">
        <v>3.3</v>
      </c>
      <c r="J8" s="174">
        <v>31.2</v>
      </c>
      <c r="K8" s="165">
        <v>8.3000000000000007</v>
      </c>
      <c r="L8" s="174">
        <v>77.099999999999994</v>
      </c>
      <c r="M8" s="165">
        <v>68.8</v>
      </c>
      <c r="N8" s="158">
        <v>16.7</v>
      </c>
      <c r="O8" s="174">
        <v>54.2</v>
      </c>
      <c r="P8" s="167">
        <v>100</v>
      </c>
      <c r="Q8" s="176">
        <v>22.9</v>
      </c>
      <c r="R8" s="160">
        <v>56.3</v>
      </c>
      <c r="S8" s="160">
        <v>29.2</v>
      </c>
      <c r="T8" s="176">
        <v>14.6</v>
      </c>
    </row>
    <row r="9" spans="1:22" s="145" customFormat="1" ht="30" customHeight="1" x14ac:dyDescent="0.3">
      <c r="A9" s="107">
        <v>43830</v>
      </c>
      <c r="B9" s="194" t="s">
        <v>255</v>
      </c>
      <c r="C9" s="304">
        <v>1</v>
      </c>
      <c r="D9" s="304">
        <v>16.7</v>
      </c>
      <c r="E9" s="304">
        <v>0.3</v>
      </c>
      <c r="F9" s="352" t="s">
        <v>34</v>
      </c>
      <c r="G9" s="301" t="s">
        <v>34</v>
      </c>
      <c r="H9" s="190">
        <v>1</v>
      </c>
      <c r="I9" s="165">
        <v>4</v>
      </c>
      <c r="J9" s="174">
        <v>33.299999999999997</v>
      </c>
      <c r="K9" s="165">
        <v>25</v>
      </c>
      <c r="L9" s="174">
        <v>50</v>
      </c>
      <c r="M9" s="165">
        <v>0</v>
      </c>
      <c r="N9" s="158">
        <v>0</v>
      </c>
      <c r="O9" s="174">
        <v>63.5</v>
      </c>
      <c r="P9" s="167">
        <v>100</v>
      </c>
      <c r="Q9" s="176">
        <v>75</v>
      </c>
      <c r="R9" s="160">
        <v>50</v>
      </c>
      <c r="S9" s="160">
        <v>25</v>
      </c>
      <c r="T9" s="176">
        <v>25</v>
      </c>
    </row>
    <row r="10" spans="1:22" s="145" customFormat="1" ht="30" customHeight="1" x14ac:dyDescent="0.3">
      <c r="A10" s="107">
        <v>43830</v>
      </c>
      <c r="B10" s="194" t="s">
        <v>0</v>
      </c>
      <c r="C10" s="304">
        <v>15</v>
      </c>
      <c r="D10" s="304">
        <v>38.5</v>
      </c>
      <c r="E10" s="304">
        <v>27.4</v>
      </c>
      <c r="F10" s="352">
        <v>2</v>
      </c>
      <c r="G10" s="301">
        <v>7</v>
      </c>
      <c r="H10" s="190">
        <v>6</v>
      </c>
      <c r="I10" s="165">
        <v>3.8</v>
      </c>
      <c r="J10" s="174">
        <v>30</v>
      </c>
      <c r="K10" s="167">
        <v>18.2</v>
      </c>
      <c r="L10" s="174">
        <v>86.8</v>
      </c>
      <c r="M10" s="165">
        <v>44.7</v>
      </c>
      <c r="N10" s="158">
        <v>3</v>
      </c>
      <c r="O10" s="174">
        <v>59.8</v>
      </c>
      <c r="P10" s="167">
        <v>90.7</v>
      </c>
      <c r="Q10" s="176">
        <v>30.9</v>
      </c>
      <c r="R10" s="160">
        <v>61.8</v>
      </c>
      <c r="S10" s="160">
        <v>15.4</v>
      </c>
      <c r="T10" s="176">
        <v>22.8</v>
      </c>
    </row>
    <row r="11" spans="1:22" s="145" customFormat="1" ht="30" customHeight="1" x14ac:dyDescent="0.3">
      <c r="A11" s="107">
        <v>44196</v>
      </c>
      <c r="B11" s="194" t="s">
        <v>252</v>
      </c>
      <c r="C11" s="304">
        <v>47</v>
      </c>
      <c r="D11" s="304">
        <v>33.799999999999997</v>
      </c>
      <c r="E11" s="304">
        <v>16.5</v>
      </c>
      <c r="F11" s="352">
        <v>7</v>
      </c>
      <c r="G11" s="301">
        <v>35</v>
      </c>
      <c r="H11" s="190">
        <v>5</v>
      </c>
      <c r="I11" s="165">
        <v>3.4</v>
      </c>
      <c r="J11" s="174">
        <v>33.799999999999997</v>
      </c>
      <c r="K11" s="165">
        <v>5.7</v>
      </c>
      <c r="L11" s="174">
        <v>84.9</v>
      </c>
      <c r="M11" s="165">
        <v>60.3</v>
      </c>
      <c r="N11" s="158">
        <v>2</v>
      </c>
      <c r="O11" s="174">
        <v>56.7</v>
      </c>
      <c r="P11" s="167">
        <v>97.3</v>
      </c>
      <c r="Q11" s="176">
        <v>27</v>
      </c>
      <c r="R11" s="160">
        <v>50.3</v>
      </c>
      <c r="S11" s="160">
        <v>34.299999999999997</v>
      </c>
      <c r="T11" s="176">
        <v>15.4</v>
      </c>
    </row>
    <row r="12" spans="1:22" s="145" customFormat="1" ht="30" customHeight="1" x14ac:dyDescent="0.3">
      <c r="A12" s="107">
        <v>44196</v>
      </c>
      <c r="B12" s="194" t="s">
        <v>253</v>
      </c>
      <c r="C12" s="304">
        <v>21</v>
      </c>
      <c r="D12" s="304">
        <v>84</v>
      </c>
      <c r="E12" s="304">
        <v>39.299999999999997</v>
      </c>
      <c r="F12" s="352">
        <v>7</v>
      </c>
      <c r="G12" s="301">
        <v>13</v>
      </c>
      <c r="H12" s="190">
        <v>1</v>
      </c>
      <c r="I12" s="165">
        <v>3.6</v>
      </c>
      <c r="J12" s="174">
        <v>35.6</v>
      </c>
      <c r="K12" s="165">
        <v>9</v>
      </c>
      <c r="L12" s="174">
        <v>81</v>
      </c>
      <c r="M12" s="165">
        <v>56.2</v>
      </c>
      <c r="N12" s="158">
        <v>7</v>
      </c>
      <c r="O12" s="174">
        <v>54.6</v>
      </c>
      <c r="P12" s="167">
        <v>97.2</v>
      </c>
      <c r="Q12" s="176">
        <v>43.9</v>
      </c>
      <c r="R12" s="160">
        <v>55.2</v>
      </c>
      <c r="S12" s="160">
        <v>22.8</v>
      </c>
      <c r="T12" s="176">
        <v>22.1</v>
      </c>
    </row>
    <row r="13" spans="1:22" s="145" customFormat="1" ht="30" customHeight="1" x14ac:dyDescent="0.3">
      <c r="A13" s="107">
        <v>44196</v>
      </c>
      <c r="B13" s="194" t="s">
        <v>254</v>
      </c>
      <c r="C13" s="304">
        <v>3</v>
      </c>
      <c r="D13" s="304">
        <v>42.9</v>
      </c>
      <c r="E13" s="304">
        <v>4.0999999999999996</v>
      </c>
      <c r="F13" s="353" t="s">
        <v>34</v>
      </c>
      <c r="G13" s="301">
        <v>3</v>
      </c>
      <c r="H13" s="354" t="s">
        <v>34</v>
      </c>
      <c r="I13" s="165">
        <v>3</v>
      </c>
      <c r="J13" s="174">
        <v>27.1</v>
      </c>
      <c r="K13" s="165">
        <v>0</v>
      </c>
      <c r="L13" s="174">
        <v>77.8</v>
      </c>
      <c r="M13" s="165">
        <v>55.6</v>
      </c>
      <c r="N13" s="158">
        <v>11.1</v>
      </c>
      <c r="O13" s="174">
        <v>53.3</v>
      </c>
      <c r="P13" s="167">
        <v>100</v>
      </c>
      <c r="Q13" s="176">
        <v>22.2</v>
      </c>
      <c r="R13" s="160">
        <v>66.7</v>
      </c>
      <c r="S13" s="160">
        <v>33.299999999999997</v>
      </c>
      <c r="T13" s="176">
        <v>0</v>
      </c>
    </row>
    <row r="14" spans="1:22" s="145" customFormat="1" ht="30" customHeight="1" x14ac:dyDescent="0.3">
      <c r="A14" s="107">
        <v>44196</v>
      </c>
      <c r="B14" s="194" t="s">
        <v>255</v>
      </c>
      <c r="C14" s="304">
        <v>3</v>
      </c>
      <c r="D14" s="304">
        <v>42.9</v>
      </c>
      <c r="E14" s="304">
        <v>0.3</v>
      </c>
      <c r="F14" s="353" t="s">
        <v>34</v>
      </c>
      <c r="G14" s="301">
        <v>1</v>
      </c>
      <c r="H14" s="190">
        <v>2</v>
      </c>
      <c r="I14" s="165">
        <v>3</v>
      </c>
      <c r="J14" s="174">
        <v>27.6</v>
      </c>
      <c r="K14" s="165">
        <v>8.3000000000000007</v>
      </c>
      <c r="L14" s="174">
        <v>80.599999999999994</v>
      </c>
      <c r="M14" s="165">
        <v>63.9</v>
      </c>
      <c r="N14" s="158">
        <v>0</v>
      </c>
      <c r="O14" s="174">
        <v>57.3</v>
      </c>
      <c r="P14" s="167">
        <v>98.9</v>
      </c>
      <c r="Q14" s="176">
        <v>58.3</v>
      </c>
      <c r="R14" s="160">
        <v>30.6</v>
      </c>
      <c r="S14" s="160">
        <v>19.399999999999999</v>
      </c>
      <c r="T14" s="176">
        <v>50</v>
      </c>
    </row>
    <row r="15" spans="1:22" s="145" customFormat="1" ht="30" customHeight="1" x14ac:dyDescent="0.3">
      <c r="A15" s="107">
        <v>44196</v>
      </c>
      <c r="B15" s="194" t="s">
        <v>0</v>
      </c>
      <c r="C15" s="304">
        <v>19</v>
      </c>
      <c r="D15" s="304">
        <v>47.5</v>
      </c>
      <c r="E15" s="304">
        <v>25.9</v>
      </c>
      <c r="F15" s="352">
        <v>6</v>
      </c>
      <c r="G15" s="301">
        <v>8</v>
      </c>
      <c r="H15" s="190">
        <v>5</v>
      </c>
      <c r="I15" s="165">
        <v>3.8</v>
      </c>
      <c r="J15" s="174">
        <v>32.1</v>
      </c>
      <c r="K15" s="165">
        <v>14.6</v>
      </c>
      <c r="L15" s="174">
        <v>87.5</v>
      </c>
      <c r="M15" s="165">
        <v>55.8</v>
      </c>
      <c r="N15" s="158">
        <v>9</v>
      </c>
      <c r="O15" s="174">
        <v>59.8</v>
      </c>
      <c r="P15" s="167">
        <v>93.7</v>
      </c>
      <c r="Q15" s="176">
        <v>23</v>
      </c>
      <c r="R15" s="160">
        <v>66.7</v>
      </c>
      <c r="S15" s="160">
        <v>14</v>
      </c>
      <c r="T15" s="176">
        <v>18.2</v>
      </c>
    </row>
    <row r="16" spans="1:22" s="145" customFormat="1" ht="30" customHeight="1" x14ac:dyDescent="0.3">
      <c r="A16" s="148"/>
      <c r="B16" s="184"/>
      <c r="C16" s="147"/>
      <c r="D16" s="147"/>
      <c r="K16" s="147"/>
      <c r="L16" s="147"/>
      <c r="M16" s="147"/>
      <c r="N16" s="147"/>
      <c r="O16" s="147"/>
    </row>
    <row r="17" spans="1:15" s="145" customFormat="1" ht="30" customHeight="1" x14ac:dyDescent="0.3">
      <c r="A17" s="148"/>
      <c r="B17" s="148"/>
      <c r="C17" s="147"/>
      <c r="D17" s="147"/>
      <c r="E17" s="348"/>
      <c r="F17" s="348"/>
      <c r="G17" s="348"/>
      <c r="H17" s="348"/>
      <c r="K17" s="147"/>
      <c r="L17" s="147"/>
      <c r="M17" s="147"/>
      <c r="N17" s="147"/>
      <c r="O17" s="147"/>
    </row>
    <row r="18" spans="1:15" s="145" customFormat="1" ht="30" customHeight="1" x14ac:dyDescent="0.3">
      <c r="A18" s="148"/>
      <c r="B18" s="148"/>
      <c r="C18" s="147"/>
      <c r="D18" s="147"/>
      <c r="K18" s="147"/>
      <c r="L18" s="147"/>
      <c r="M18" s="147"/>
      <c r="N18" s="147"/>
      <c r="O18" s="147"/>
    </row>
    <row r="19" spans="1:15" s="145" customFormat="1" ht="30" customHeight="1" x14ac:dyDescent="0.3">
      <c r="A19" s="148"/>
      <c r="B19" s="148"/>
      <c r="C19" s="147"/>
      <c r="D19" s="147"/>
      <c r="K19" s="147"/>
      <c r="L19" s="147"/>
      <c r="M19" s="147"/>
      <c r="N19" s="147"/>
      <c r="O19" s="147"/>
    </row>
    <row r="20" spans="1:15" s="145" customFormat="1" ht="30" customHeight="1" x14ac:dyDescent="0.3">
      <c r="A20" s="148"/>
      <c r="B20" s="148"/>
      <c r="C20" s="147"/>
      <c r="D20" s="147"/>
      <c r="K20" s="147"/>
      <c r="L20" s="147"/>
      <c r="M20" s="147"/>
      <c r="N20" s="147"/>
      <c r="O20" s="147"/>
    </row>
    <row r="21" spans="1:15" s="145" customFormat="1" ht="30" customHeight="1" x14ac:dyDescent="0.3">
      <c r="A21" s="148"/>
      <c r="B21" s="148"/>
      <c r="C21" s="147"/>
      <c r="D21" s="147"/>
      <c r="K21" s="147"/>
      <c r="L21" s="147"/>
      <c r="M21" s="147"/>
      <c r="N21" s="147"/>
      <c r="O21" s="147"/>
    </row>
    <row r="22" spans="1:15" s="145" customFormat="1" ht="30" customHeight="1" x14ac:dyDescent="0.3">
      <c r="A22" s="148"/>
      <c r="B22" s="148"/>
      <c r="C22" s="147"/>
      <c r="D22" s="147"/>
      <c r="K22" s="147"/>
      <c r="L22" s="147"/>
      <c r="M22" s="147"/>
      <c r="N22" s="147"/>
      <c r="O22" s="147"/>
    </row>
    <row r="23" spans="1:15" s="145" customFormat="1" ht="30" customHeight="1" x14ac:dyDescent="0.3">
      <c r="A23" s="148"/>
      <c r="B23" s="148"/>
      <c r="C23" s="147"/>
      <c r="D23" s="147"/>
      <c r="K23" s="147"/>
      <c r="L23" s="147"/>
      <c r="M23" s="147"/>
      <c r="N23" s="147"/>
      <c r="O23" s="147"/>
    </row>
    <row r="24" spans="1:15" s="145" customFormat="1" ht="30" customHeight="1" x14ac:dyDescent="0.3">
      <c r="A24" s="148"/>
      <c r="B24" s="148"/>
      <c r="C24" s="147"/>
      <c r="D24" s="147"/>
      <c r="K24" s="147"/>
      <c r="L24" s="147"/>
      <c r="M24" s="147"/>
      <c r="N24" s="147"/>
      <c r="O24" s="147"/>
    </row>
    <row r="25" spans="1:15" s="145" customFormat="1" ht="30" customHeight="1" x14ac:dyDescent="0.3">
      <c r="A25" s="148"/>
      <c r="B25" s="148"/>
      <c r="C25" s="147"/>
      <c r="D25" s="147"/>
      <c r="K25" s="147"/>
      <c r="L25" s="147"/>
      <c r="M25" s="147"/>
      <c r="N25" s="147"/>
      <c r="O25" s="147"/>
    </row>
    <row r="26" spans="1:15" s="145" customFormat="1" ht="30" customHeight="1" x14ac:dyDescent="0.3">
      <c r="A26" s="148"/>
      <c r="B26" s="148"/>
      <c r="C26" s="147"/>
      <c r="D26" s="147"/>
      <c r="K26" s="147"/>
      <c r="L26" s="147"/>
      <c r="M26" s="147"/>
      <c r="N26" s="147"/>
      <c r="O26" s="147"/>
    </row>
    <row r="27" spans="1:15" s="145" customFormat="1" ht="30" customHeight="1" x14ac:dyDescent="0.3">
      <c r="A27" s="148"/>
      <c r="B27" s="148"/>
      <c r="C27" s="147"/>
      <c r="D27" s="147"/>
      <c r="K27" s="147"/>
      <c r="L27" s="147"/>
      <c r="M27" s="147"/>
      <c r="N27" s="147"/>
      <c r="O27" s="147"/>
    </row>
    <row r="28" spans="1:15" s="145" customFormat="1" ht="30" customHeight="1" x14ac:dyDescent="0.3">
      <c r="A28" s="148"/>
      <c r="B28" s="148"/>
      <c r="C28" s="147"/>
      <c r="D28" s="147"/>
      <c r="K28" s="147"/>
      <c r="L28" s="147"/>
      <c r="M28" s="147"/>
      <c r="N28" s="147"/>
      <c r="O28" s="147"/>
    </row>
    <row r="29" spans="1:15" s="145" customFormat="1" ht="30" customHeight="1" x14ac:dyDescent="0.3">
      <c r="A29" s="148"/>
      <c r="B29" s="148"/>
      <c r="C29" s="147"/>
      <c r="D29" s="147"/>
      <c r="K29" s="147"/>
      <c r="L29" s="147"/>
      <c r="M29" s="147"/>
      <c r="N29" s="147"/>
      <c r="O29" s="147"/>
    </row>
    <row r="30" spans="1:15" s="145" customFormat="1" ht="30" customHeight="1" x14ac:dyDescent="0.3">
      <c r="A30" s="148"/>
      <c r="B30" s="148"/>
      <c r="C30" s="147"/>
      <c r="D30" s="147"/>
      <c r="K30" s="147"/>
      <c r="L30" s="147"/>
      <c r="M30" s="147"/>
      <c r="N30" s="147"/>
      <c r="O30" s="147"/>
    </row>
    <row r="31" spans="1:15" s="145" customFormat="1" ht="30" customHeight="1" x14ac:dyDescent="0.3">
      <c r="A31" s="148"/>
      <c r="B31" s="148"/>
      <c r="C31" s="147"/>
      <c r="D31" s="147"/>
      <c r="K31" s="147"/>
      <c r="L31" s="147"/>
      <c r="M31" s="147"/>
      <c r="N31" s="147"/>
      <c r="O31" s="147"/>
    </row>
    <row r="32" spans="1:15" s="145" customFormat="1" ht="30" customHeight="1" x14ac:dyDescent="0.3">
      <c r="A32" s="148"/>
      <c r="B32" s="148"/>
      <c r="C32" s="147"/>
      <c r="D32" s="147"/>
      <c r="K32" s="147"/>
      <c r="L32" s="147"/>
      <c r="M32" s="147"/>
      <c r="N32" s="147"/>
      <c r="O32" s="147"/>
    </row>
    <row r="33" spans="1:15" s="145" customFormat="1" ht="30" customHeight="1" x14ac:dyDescent="0.3">
      <c r="A33" s="148"/>
      <c r="B33" s="148"/>
      <c r="C33" s="309"/>
      <c r="D33" s="309"/>
      <c r="K33" s="147"/>
      <c r="L33" s="147"/>
      <c r="M33" s="147"/>
      <c r="N33" s="147"/>
      <c r="O33" s="147"/>
    </row>
    <row r="34" spans="1:15" s="145" customFormat="1" ht="30" customHeight="1" x14ac:dyDescent="0.3">
      <c r="A34" s="148"/>
      <c r="B34" s="148"/>
      <c r="C34" s="309"/>
      <c r="D34" s="309"/>
      <c r="K34" s="147"/>
      <c r="L34" s="147"/>
      <c r="M34" s="147"/>
      <c r="N34" s="147"/>
      <c r="O34" s="147"/>
    </row>
    <row r="35" spans="1:15" s="145" customFormat="1" ht="30" customHeight="1" x14ac:dyDescent="0.3">
      <c r="A35" s="148"/>
      <c r="B35" s="148"/>
      <c r="C35" s="309"/>
      <c r="D35" s="309"/>
      <c r="K35" s="147"/>
      <c r="L35" s="147"/>
      <c r="M35" s="147"/>
      <c r="N35" s="147"/>
      <c r="O35" s="147"/>
    </row>
    <row r="36" spans="1:15" s="145" customFormat="1" ht="30" customHeight="1" x14ac:dyDescent="0.3">
      <c r="A36" s="148"/>
      <c r="B36" s="148"/>
      <c r="C36" s="309"/>
      <c r="D36" s="309"/>
      <c r="K36" s="147"/>
      <c r="L36" s="147"/>
      <c r="M36" s="147"/>
      <c r="N36" s="147"/>
      <c r="O36" s="147"/>
    </row>
    <row r="37" spans="1:15" s="145" customFormat="1" ht="30" customHeight="1" x14ac:dyDescent="0.3">
      <c r="A37" s="148"/>
      <c r="B37" s="148"/>
      <c r="C37" s="309"/>
      <c r="D37" s="309"/>
      <c r="K37" s="147"/>
      <c r="L37" s="147"/>
      <c r="M37" s="147"/>
      <c r="N37" s="147"/>
      <c r="O37" s="147"/>
    </row>
    <row r="38" spans="1:15" s="145" customFormat="1" ht="30" customHeight="1" x14ac:dyDescent="0.3">
      <c r="A38" s="148"/>
      <c r="B38" s="148"/>
      <c r="C38" s="309"/>
      <c r="D38" s="309"/>
      <c r="K38" s="147"/>
      <c r="L38" s="147"/>
      <c r="M38" s="147"/>
      <c r="N38" s="147"/>
      <c r="O38" s="147"/>
    </row>
    <row r="39" spans="1:15" s="145" customFormat="1" ht="30" customHeight="1" x14ac:dyDescent="0.3">
      <c r="A39" s="148"/>
      <c r="B39" s="148"/>
      <c r="C39" s="309"/>
      <c r="D39" s="309"/>
      <c r="K39" s="147"/>
      <c r="L39" s="147"/>
      <c r="M39" s="147"/>
      <c r="N39" s="147"/>
      <c r="O39" s="147"/>
    </row>
    <row r="40" spans="1:15" s="145" customFormat="1" ht="30" customHeight="1" x14ac:dyDescent="0.3">
      <c r="A40" s="148"/>
      <c r="B40" s="148"/>
      <c r="C40" s="309"/>
      <c r="D40" s="309"/>
      <c r="K40" s="147"/>
      <c r="L40" s="147"/>
      <c r="M40" s="147"/>
      <c r="N40" s="147"/>
      <c r="O40" s="147"/>
    </row>
    <row r="41" spans="1:15" s="145" customFormat="1" ht="30" customHeight="1" x14ac:dyDescent="0.3">
      <c r="A41" s="148"/>
      <c r="B41" s="148"/>
      <c r="C41" s="309"/>
      <c r="D41" s="309"/>
      <c r="K41" s="147"/>
      <c r="L41" s="147"/>
      <c r="M41" s="147"/>
      <c r="N41" s="147"/>
      <c r="O41" s="147"/>
    </row>
    <row r="42" spans="1:15" s="145" customFormat="1" ht="30" customHeight="1" x14ac:dyDescent="0.3">
      <c r="A42" s="148"/>
      <c r="B42" s="148"/>
      <c r="C42" s="309"/>
      <c r="D42" s="309"/>
      <c r="K42" s="147"/>
      <c r="L42" s="147"/>
      <c r="M42" s="147"/>
      <c r="N42" s="147"/>
      <c r="O42" s="147"/>
    </row>
    <row r="43" spans="1:15" s="145" customFormat="1" ht="30" customHeight="1" x14ac:dyDescent="0.3">
      <c r="A43" s="148"/>
      <c r="B43" s="148"/>
      <c r="C43" s="309"/>
      <c r="D43" s="309"/>
      <c r="K43" s="147"/>
      <c r="L43" s="147"/>
      <c r="M43" s="147"/>
      <c r="N43" s="147"/>
      <c r="O43" s="147"/>
    </row>
    <row r="44" spans="1:15" s="145" customFormat="1" ht="30" customHeight="1" x14ac:dyDescent="0.3">
      <c r="A44" s="148"/>
      <c r="B44" s="148"/>
      <c r="C44" s="309"/>
      <c r="D44" s="309"/>
      <c r="K44" s="147"/>
      <c r="L44" s="147"/>
      <c r="M44" s="147"/>
      <c r="N44" s="147"/>
      <c r="O44" s="147"/>
    </row>
    <row r="45" spans="1:15" s="145" customFormat="1" ht="30" customHeight="1" x14ac:dyDescent="0.3">
      <c r="A45" s="148"/>
      <c r="B45" s="148"/>
      <c r="C45" s="309"/>
      <c r="D45" s="309"/>
      <c r="K45" s="147"/>
      <c r="L45" s="147"/>
      <c r="M45" s="147"/>
      <c r="N45" s="147"/>
      <c r="O45" s="147"/>
    </row>
    <row r="46" spans="1:15" s="145" customFormat="1" ht="30" customHeight="1" x14ac:dyDescent="0.3">
      <c r="A46" s="148"/>
      <c r="B46" s="148"/>
      <c r="C46" s="309"/>
      <c r="D46" s="309"/>
      <c r="K46" s="147"/>
      <c r="L46" s="147"/>
      <c r="M46" s="147"/>
      <c r="N46" s="147"/>
      <c r="O46" s="147"/>
    </row>
    <row r="47" spans="1:15" s="145" customFormat="1" ht="30" customHeight="1" x14ac:dyDescent="0.3">
      <c r="A47" s="148"/>
      <c r="B47" s="148"/>
      <c r="C47" s="309"/>
      <c r="D47" s="309"/>
      <c r="K47" s="147"/>
      <c r="L47" s="147"/>
      <c r="M47" s="147"/>
      <c r="N47" s="147"/>
      <c r="O47" s="147"/>
    </row>
    <row r="48" spans="1:15" s="145" customFormat="1" ht="30" customHeight="1" x14ac:dyDescent="0.3">
      <c r="A48" s="148"/>
      <c r="B48" s="148"/>
      <c r="C48" s="309"/>
      <c r="D48" s="309"/>
      <c r="K48" s="147"/>
      <c r="L48" s="147"/>
      <c r="M48" s="147"/>
      <c r="N48" s="147"/>
      <c r="O48" s="147"/>
    </row>
    <row r="49" spans="1:15" s="145" customFormat="1" ht="30" customHeight="1" x14ac:dyDescent="0.3">
      <c r="A49" s="148"/>
      <c r="B49" s="148"/>
      <c r="C49" s="309"/>
      <c r="D49" s="309"/>
      <c r="K49" s="147"/>
      <c r="L49" s="147"/>
      <c r="M49" s="147"/>
      <c r="N49" s="147"/>
      <c r="O49" s="147"/>
    </row>
    <row r="50" spans="1:15" s="145" customFormat="1" ht="30" customHeight="1" x14ac:dyDescent="0.3">
      <c r="A50" s="148"/>
      <c r="B50" s="148"/>
      <c r="C50" s="309"/>
      <c r="D50" s="309"/>
      <c r="K50" s="147"/>
      <c r="L50" s="147"/>
      <c r="M50" s="147"/>
      <c r="N50" s="147"/>
      <c r="O50" s="147"/>
    </row>
    <row r="51" spans="1:15" s="145" customFormat="1" ht="30" customHeight="1" x14ac:dyDescent="0.3">
      <c r="A51" s="148"/>
      <c r="B51" s="148"/>
      <c r="C51" s="309"/>
      <c r="D51" s="309"/>
      <c r="K51" s="147"/>
      <c r="L51" s="147"/>
      <c r="M51" s="147"/>
      <c r="N51" s="147"/>
      <c r="O51" s="147"/>
    </row>
    <row r="52" spans="1:15" s="145" customFormat="1" ht="30" customHeight="1" x14ac:dyDescent="0.3">
      <c r="A52" s="148"/>
      <c r="B52" s="148"/>
      <c r="C52" s="309"/>
      <c r="D52" s="309"/>
      <c r="K52" s="147"/>
      <c r="L52" s="147"/>
      <c r="M52" s="147"/>
      <c r="N52" s="147"/>
      <c r="O52" s="147"/>
    </row>
    <row r="53" spans="1:15" s="145" customFormat="1" ht="30" customHeight="1" x14ac:dyDescent="0.3">
      <c r="A53" s="148"/>
      <c r="B53" s="148"/>
      <c r="C53" s="309"/>
      <c r="D53" s="309"/>
      <c r="K53" s="147"/>
      <c r="L53" s="147"/>
      <c r="M53" s="147"/>
      <c r="N53" s="147"/>
      <c r="O53" s="147"/>
    </row>
    <row r="54" spans="1:15" s="145" customFormat="1" ht="30" customHeight="1" x14ac:dyDescent="0.3">
      <c r="A54" s="148"/>
      <c r="B54" s="148"/>
      <c r="C54" s="309"/>
      <c r="D54" s="309"/>
      <c r="K54" s="147"/>
      <c r="L54" s="147"/>
      <c r="M54" s="147"/>
      <c r="N54" s="147"/>
      <c r="O54" s="147"/>
    </row>
    <row r="55" spans="1:15" s="145" customFormat="1" ht="30" customHeight="1" x14ac:dyDescent="0.3">
      <c r="A55" s="148"/>
      <c r="B55" s="148"/>
      <c r="C55" s="309"/>
      <c r="D55" s="309"/>
      <c r="K55" s="147"/>
      <c r="L55" s="147"/>
      <c r="M55" s="147"/>
      <c r="N55" s="147"/>
      <c r="O55" s="147"/>
    </row>
    <row r="56" spans="1:15" s="145" customFormat="1" ht="30" customHeight="1" x14ac:dyDescent="0.3">
      <c r="A56" s="148"/>
      <c r="B56" s="148"/>
      <c r="C56" s="309"/>
      <c r="D56" s="309"/>
      <c r="K56" s="147"/>
      <c r="L56" s="147"/>
      <c r="M56" s="147"/>
      <c r="N56" s="147"/>
      <c r="O56" s="147"/>
    </row>
    <row r="57" spans="1:15" s="145" customFormat="1" ht="30" customHeight="1" x14ac:dyDescent="0.3">
      <c r="A57" s="148"/>
      <c r="B57" s="148"/>
      <c r="C57" s="309"/>
      <c r="D57" s="309"/>
      <c r="K57" s="147"/>
      <c r="L57" s="147"/>
      <c r="M57" s="147"/>
      <c r="N57" s="147"/>
      <c r="O57" s="147"/>
    </row>
    <row r="58" spans="1:15" s="145" customFormat="1" ht="30" customHeight="1" x14ac:dyDescent="0.3">
      <c r="A58" s="148"/>
      <c r="B58" s="148"/>
      <c r="C58" s="309"/>
      <c r="D58" s="309"/>
      <c r="K58" s="147"/>
      <c r="L58" s="147"/>
      <c r="M58" s="147"/>
      <c r="N58" s="147"/>
      <c r="O58" s="147"/>
    </row>
    <row r="59" spans="1:15" s="145" customFormat="1" ht="30" customHeight="1" x14ac:dyDescent="0.3">
      <c r="A59" s="148"/>
      <c r="B59" s="148"/>
      <c r="C59" s="309"/>
      <c r="D59" s="309"/>
      <c r="K59" s="147"/>
      <c r="L59" s="147"/>
      <c r="N59" s="147"/>
      <c r="O59" s="147"/>
    </row>
    <row r="60" spans="1:15" s="145" customFormat="1" ht="30" customHeight="1" x14ac:dyDescent="0.3">
      <c r="A60" s="148"/>
      <c r="B60" s="148"/>
      <c r="C60" s="309"/>
      <c r="D60" s="309"/>
      <c r="K60" s="147"/>
      <c r="M60" s="147"/>
      <c r="N60" s="147"/>
      <c r="O60" s="147"/>
    </row>
    <row r="61" spans="1:15" s="145" customFormat="1" ht="30" customHeight="1" x14ac:dyDescent="0.3">
      <c r="A61" s="148"/>
      <c r="B61" s="148"/>
      <c r="C61" s="309"/>
      <c r="D61" s="309"/>
      <c r="K61" s="147"/>
      <c r="L61" s="147"/>
      <c r="M61" s="147"/>
      <c r="N61" s="147"/>
      <c r="O61" s="147"/>
    </row>
    <row r="62" spans="1:15" s="145" customFormat="1" ht="30" customHeight="1" x14ac:dyDescent="0.3">
      <c r="A62" s="148"/>
      <c r="B62" s="148"/>
      <c r="C62" s="309"/>
      <c r="D62" s="309"/>
      <c r="K62" s="147"/>
      <c r="L62" s="147"/>
      <c r="M62" s="147"/>
      <c r="N62" s="147"/>
      <c r="O62" s="147"/>
    </row>
    <row r="63" spans="1:15" s="145" customFormat="1" ht="30" customHeight="1" x14ac:dyDescent="0.3">
      <c r="A63" s="148"/>
      <c r="B63" s="148"/>
      <c r="C63" s="309"/>
      <c r="D63" s="309"/>
      <c r="K63" s="147"/>
      <c r="L63" s="147"/>
      <c r="M63" s="147"/>
      <c r="N63" s="147"/>
      <c r="O63" s="147"/>
    </row>
    <row r="64" spans="1:15" s="145" customFormat="1" ht="30" customHeight="1" x14ac:dyDescent="0.3">
      <c r="A64" s="148"/>
      <c r="B64" s="148"/>
      <c r="C64" s="309"/>
      <c r="D64" s="309"/>
      <c r="K64" s="147"/>
      <c r="L64" s="147"/>
      <c r="M64" s="147"/>
      <c r="N64" s="147"/>
      <c r="O64" s="147"/>
    </row>
    <row r="65" spans="1:15" s="145" customFormat="1" ht="30" customHeight="1" x14ac:dyDescent="0.3">
      <c r="A65" s="148"/>
      <c r="B65" s="148"/>
      <c r="C65" s="309"/>
      <c r="D65" s="309"/>
      <c r="E65" s="147"/>
      <c r="F65" s="147"/>
      <c r="G65" s="147"/>
      <c r="H65" s="147"/>
      <c r="I65" s="147"/>
      <c r="J65" s="147"/>
      <c r="K65" s="147"/>
      <c r="L65" s="147"/>
      <c r="M65" s="147"/>
      <c r="N65" s="147"/>
      <c r="O65" s="147"/>
    </row>
    <row r="66" spans="1:15" s="145" customFormat="1" ht="30" customHeight="1" x14ac:dyDescent="0.3">
      <c r="A66" s="148"/>
      <c r="B66" s="148"/>
      <c r="C66" s="309"/>
      <c r="D66" s="309"/>
    </row>
    <row r="67" spans="1:15" s="145" customFormat="1" ht="30" customHeight="1" x14ac:dyDescent="0.3">
      <c r="A67" s="148"/>
      <c r="B67" s="148"/>
      <c r="C67" s="309"/>
      <c r="D67" s="309"/>
      <c r="E67" s="147"/>
      <c r="F67" s="147"/>
      <c r="G67" s="147"/>
      <c r="H67" s="147"/>
      <c r="I67" s="147"/>
      <c r="J67" s="147"/>
      <c r="K67" s="147"/>
      <c r="L67" s="147"/>
      <c r="M67" s="147"/>
      <c r="N67" s="147"/>
      <c r="O67" s="147"/>
    </row>
    <row r="68" spans="1:15" s="145" customFormat="1" ht="30" customHeight="1" x14ac:dyDescent="0.3">
      <c r="A68" s="148"/>
      <c r="B68" s="148"/>
      <c r="C68" s="309"/>
      <c r="D68" s="309"/>
      <c r="E68" s="147"/>
      <c r="F68" s="147"/>
      <c r="G68" s="147"/>
      <c r="H68" s="147"/>
      <c r="I68" s="147"/>
      <c r="J68" s="147"/>
      <c r="K68" s="147"/>
      <c r="L68" s="147"/>
      <c r="M68" s="147"/>
      <c r="N68" s="147"/>
      <c r="O68" s="147"/>
    </row>
    <row r="69" spans="1:15" s="145" customFormat="1" ht="30" customHeight="1" x14ac:dyDescent="0.3">
      <c r="A69" s="148"/>
      <c r="B69" s="148"/>
      <c r="C69" s="309"/>
      <c r="D69" s="309"/>
      <c r="E69" s="147"/>
      <c r="F69" s="147"/>
      <c r="G69" s="147"/>
      <c r="H69" s="147"/>
      <c r="I69" s="147"/>
      <c r="J69" s="147"/>
      <c r="K69" s="147"/>
      <c r="L69" s="147"/>
      <c r="M69" s="147"/>
      <c r="N69" s="147"/>
      <c r="O69" s="147"/>
    </row>
    <row r="70" spans="1:15" s="145" customFormat="1" ht="30" customHeight="1" x14ac:dyDescent="0.3">
      <c r="A70" s="148"/>
      <c r="B70" s="148"/>
      <c r="C70" s="309"/>
      <c r="D70" s="309"/>
      <c r="E70" s="147"/>
      <c r="F70" s="147"/>
      <c r="G70" s="147"/>
      <c r="H70" s="147"/>
      <c r="I70" s="147"/>
      <c r="J70" s="147"/>
      <c r="K70" s="147"/>
      <c r="L70" s="147"/>
      <c r="M70" s="147"/>
      <c r="N70" s="147"/>
      <c r="O70" s="147"/>
    </row>
    <row r="71" spans="1:15" s="145" customFormat="1" ht="30" customHeight="1" x14ac:dyDescent="0.3">
      <c r="A71" s="148"/>
      <c r="B71" s="148"/>
      <c r="C71" s="309"/>
      <c r="D71" s="309"/>
      <c r="E71" s="147"/>
      <c r="F71" s="147"/>
      <c r="G71" s="147"/>
      <c r="H71" s="147"/>
      <c r="I71" s="147"/>
      <c r="J71" s="147"/>
      <c r="K71" s="147"/>
      <c r="L71" s="147"/>
      <c r="M71" s="147"/>
      <c r="N71" s="147"/>
      <c r="O71" s="147"/>
    </row>
    <row r="72" spans="1:15" s="145" customFormat="1" ht="30" customHeight="1" x14ac:dyDescent="0.3">
      <c r="A72" s="148"/>
      <c r="B72" s="148"/>
      <c r="C72" s="309"/>
      <c r="D72" s="309"/>
      <c r="E72" s="147"/>
      <c r="F72" s="147"/>
      <c r="G72" s="147"/>
      <c r="H72" s="147"/>
      <c r="I72" s="147"/>
      <c r="J72" s="147"/>
      <c r="K72" s="147"/>
      <c r="L72" s="147"/>
      <c r="M72" s="147"/>
      <c r="N72" s="147"/>
      <c r="O72" s="147"/>
    </row>
    <row r="73" spans="1:15" s="145" customFormat="1" ht="30" customHeight="1" x14ac:dyDescent="0.3">
      <c r="A73" s="148"/>
      <c r="B73" s="148"/>
      <c r="C73" s="309"/>
      <c r="D73" s="309"/>
      <c r="K73" s="147"/>
      <c r="L73" s="147"/>
      <c r="M73" s="147"/>
    </row>
    <row r="74" spans="1:15" s="145" customFormat="1" ht="30" customHeight="1" x14ac:dyDescent="0.3">
      <c r="A74" s="148"/>
      <c r="B74" s="148"/>
      <c r="C74" s="309"/>
      <c r="D74" s="309"/>
    </row>
    <row r="75" spans="1:15" s="145" customFormat="1" ht="30" customHeight="1" x14ac:dyDescent="0.3">
      <c r="A75" s="148"/>
      <c r="B75" s="148"/>
      <c r="C75" s="309"/>
      <c r="D75" s="309"/>
    </row>
    <row r="76" spans="1:15" s="145" customFormat="1" ht="30" customHeight="1" x14ac:dyDescent="0.3">
      <c r="A76" s="148"/>
      <c r="B76" s="148"/>
      <c r="C76" s="309"/>
      <c r="D76" s="309"/>
    </row>
    <row r="77" spans="1:15" s="145" customFormat="1" ht="30" customHeight="1" x14ac:dyDescent="0.3">
      <c r="A77" s="148"/>
      <c r="B77" s="148"/>
      <c r="C77" s="309"/>
      <c r="D77" s="309"/>
      <c r="O77" s="160"/>
    </row>
    <row r="78" spans="1:15" s="145" customFormat="1" ht="30" customHeight="1" x14ac:dyDescent="0.3">
      <c r="A78" s="148"/>
      <c r="B78" s="148"/>
      <c r="C78" s="309"/>
      <c r="D78" s="309"/>
      <c r="E78" s="147"/>
      <c r="F78" s="147"/>
      <c r="G78" s="147"/>
      <c r="H78" s="147"/>
    </row>
    <row r="79" spans="1:15" s="145" customFormat="1" ht="30" customHeight="1" x14ac:dyDescent="0.3">
      <c r="A79" s="148"/>
      <c r="B79" s="148"/>
      <c r="C79" s="309"/>
      <c r="D79" s="309"/>
      <c r="O79" s="160"/>
    </row>
    <row r="80" spans="1:15" s="145" customFormat="1" ht="30" customHeight="1" x14ac:dyDescent="0.3">
      <c r="A80" s="148"/>
      <c r="B80" s="148"/>
      <c r="C80" s="309"/>
      <c r="D80" s="309"/>
      <c r="O80" s="160"/>
    </row>
    <row r="81" spans="3:15" s="145" customFormat="1" ht="30" customHeight="1" x14ac:dyDescent="0.3">
      <c r="C81" s="148"/>
      <c r="D81" s="148"/>
    </row>
    <row r="82" spans="3:15" s="145" customFormat="1" ht="30" customHeight="1" x14ac:dyDescent="0.3">
      <c r="C82" s="148"/>
      <c r="D82" s="148"/>
      <c r="O82" s="160"/>
    </row>
    <row r="83" spans="3:15" s="145" customFormat="1" ht="30" customHeight="1" x14ac:dyDescent="0.3">
      <c r="C83" s="148"/>
      <c r="D83" s="148"/>
      <c r="O83" s="160"/>
    </row>
    <row r="84" spans="3:15" s="145" customFormat="1" ht="30" customHeight="1" x14ac:dyDescent="0.3">
      <c r="C84" s="148"/>
      <c r="D84" s="148"/>
      <c r="O84" s="160"/>
    </row>
    <row r="85" spans="3:15" s="145" customFormat="1" ht="30" customHeight="1" x14ac:dyDescent="0.3">
      <c r="C85" s="148"/>
      <c r="D85" s="148"/>
      <c r="O85" s="160"/>
    </row>
    <row r="86" spans="3:15" s="145" customFormat="1" ht="30" customHeight="1" x14ac:dyDescent="0.3">
      <c r="C86" s="148"/>
      <c r="D86" s="148"/>
      <c r="O86" s="160"/>
    </row>
    <row r="87" spans="3:15" s="145" customFormat="1" ht="30" customHeight="1" x14ac:dyDescent="0.3">
      <c r="C87" s="148"/>
      <c r="D87" s="148"/>
      <c r="O87" s="160"/>
    </row>
    <row r="88" spans="3:15" s="145" customFormat="1" ht="30" customHeight="1" x14ac:dyDescent="0.3">
      <c r="C88" s="148"/>
      <c r="D88" s="148"/>
      <c r="O88" s="160"/>
    </row>
    <row r="89" spans="3:15" s="145" customFormat="1" ht="30" customHeight="1" x14ac:dyDescent="0.3">
      <c r="C89" s="148"/>
      <c r="D89" s="148"/>
      <c r="O89" s="160"/>
    </row>
    <row r="90" spans="3:15" s="145" customFormat="1" ht="30" customHeight="1" x14ac:dyDescent="0.3">
      <c r="C90" s="148"/>
      <c r="D90" s="148"/>
      <c r="O90" s="160"/>
    </row>
    <row r="91" spans="3:15" s="145" customFormat="1" ht="30" customHeight="1" x14ac:dyDescent="0.3">
      <c r="C91" s="148"/>
      <c r="D91" s="148"/>
      <c r="O91" s="160"/>
    </row>
    <row r="92" spans="3:15" s="145" customFormat="1" ht="30" customHeight="1" x14ac:dyDescent="0.3">
      <c r="C92" s="148"/>
      <c r="D92" s="148"/>
      <c r="O92" s="160"/>
    </row>
    <row r="93" spans="3:15" s="145" customFormat="1" ht="30" customHeight="1" x14ac:dyDescent="0.3">
      <c r="C93" s="148"/>
      <c r="D93" s="148"/>
      <c r="O93" s="160"/>
    </row>
    <row r="94" spans="3:15" s="145" customFormat="1" ht="30" customHeight="1" x14ac:dyDescent="0.3">
      <c r="C94" s="148"/>
      <c r="D94" s="148"/>
      <c r="O94" s="160"/>
    </row>
    <row r="95" spans="3:15" s="145" customFormat="1" ht="30" customHeight="1" x14ac:dyDescent="0.3">
      <c r="C95" s="148"/>
      <c r="D95" s="148"/>
      <c r="O95" s="160"/>
    </row>
    <row r="96" spans="3:15" s="145" customFormat="1" ht="30" customHeight="1" x14ac:dyDescent="0.3">
      <c r="C96" s="148"/>
      <c r="D96" s="148"/>
      <c r="O96" s="160"/>
    </row>
    <row r="97" spans="3:15" s="145" customFormat="1" ht="18" customHeight="1" x14ac:dyDescent="0.3">
      <c r="C97" s="148"/>
      <c r="D97" s="148"/>
      <c r="O97" s="160"/>
    </row>
    <row r="98" spans="3:15" s="145" customFormat="1" ht="18" customHeight="1" x14ac:dyDescent="0.3">
      <c r="C98" s="148"/>
      <c r="D98" s="148"/>
      <c r="O98" s="160"/>
    </row>
    <row r="99" spans="3:15" s="145" customFormat="1" ht="18" customHeight="1" x14ac:dyDescent="0.3">
      <c r="C99" s="148"/>
      <c r="D99" s="148"/>
      <c r="O99" s="160"/>
    </row>
    <row r="100" spans="3:15" s="145" customFormat="1" ht="18" customHeight="1" x14ac:dyDescent="0.3">
      <c r="C100" s="148"/>
      <c r="D100" s="148"/>
      <c r="O100" s="160"/>
    </row>
    <row r="101" spans="3:15" s="145" customFormat="1" ht="18" customHeight="1" x14ac:dyDescent="0.3">
      <c r="C101" s="148"/>
      <c r="D101" s="148"/>
      <c r="O101" s="160"/>
    </row>
    <row r="102" spans="3:15" s="145" customFormat="1" ht="18" customHeight="1" x14ac:dyDescent="0.3">
      <c r="C102" s="148"/>
      <c r="D102" s="148"/>
      <c r="O102" s="160"/>
    </row>
    <row r="103" spans="3:15" s="145" customFormat="1" ht="18" customHeight="1" x14ac:dyDescent="0.3">
      <c r="C103" s="148"/>
      <c r="D103" s="148"/>
      <c r="O103" s="160"/>
    </row>
    <row r="104" spans="3:15" s="145" customFormat="1" ht="18" customHeight="1" x14ac:dyDescent="0.3">
      <c r="C104" s="148"/>
      <c r="D104" s="148"/>
      <c r="O104" s="160"/>
    </row>
    <row r="105" spans="3:15" s="145" customFormat="1" ht="18" customHeight="1" x14ac:dyDescent="0.3">
      <c r="C105" s="148"/>
      <c r="D105" s="148"/>
      <c r="O105" s="160"/>
    </row>
    <row r="106" spans="3:15" s="145" customFormat="1" ht="18" customHeight="1" x14ac:dyDescent="0.3">
      <c r="C106" s="148"/>
      <c r="D106" s="148"/>
      <c r="O106" s="160"/>
    </row>
    <row r="107" spans="3:15" s="145" customFormat="1" ht="18" customHeight="1" x14ac:dyDescent="0.3">
      <c r="C107" s="148"/>
      <c r="D107" s="148"/>
      <c r="O107" s="160"/>
    </row>
    <row r="108" spans="3:15" s="145" customFormat="1" ht="18" customHeight="1" x14ac:dyDescent="0.3">
      <c r="C108" s="148"/>
      <c r="D108" s="148"/>
      <c r="O108" s="160"/>
    </row>
    <row r="109" spans="3:15" s="145" customFormat="1" ht="18" customHeight="1" x14ac:dyDescent="0.3">
      <c r="C109" s="148"/>
      <c r="D109" s="148"/>
      <c r="O109" s="160"/>
    </row>
    <row r="110" spans="3:15" s="145" customFormat="1" ht="18" customHeight="1" x14ac:dyDescent="0.3">
      <c r="C110" s="148"/>
      <c r="D110" s="148"/>
      <c r="O110" s="160"/>
    </row>
    <row r="111" spans="3:15" s="145" customFormat="1" ht="18" customHeight="1" x14ac:dyDescent="0.3">
      <c r="C111" s="148"/>
      <c r="D111" s="148"/>
      <c r="O111" s="160"/>
    </row>
    <row r="112" spans="3:15" s="145" customFormat="1" ht="18" customHeight="1" x14ac:dyDescent="0.3">
      <c r="C112" s="148"/>
      <c r="D112" s="148"/>
    </row>
    <row r="113" spans="3:4" s="145" customFormat="1" ht="18" customHeight="1" x14ac:dyDescent="0.3">
      <c r="C113" s="148"/>
      <c r="D113" s="148"/>
    </row>
    <row r="114" spans="3:4" s="145" customFormat="1" ht="18" customHeight="1" x14ac:dyDescent="0.3">
      <c r="C114" s="148"/>
      <c r="D114" s="148"/>
    </row>
    <row r="115" spans="3:4" s="145" customFormat="1" ht="18" customHeight="1" x14ac:dyDescent="0.3">
      <c r="C115" s="148"/>
      <c r="D115" s="148"/>
    </row>
    <row r="116" spans="3:4" s="145" customFormat="1" ht="18" customHeight="1" x14ac:dyDescent="0.3">
      <c r="C116" s="148"/>
      <c r="D116" s="148"/>
    </row>
    <row r="117" spans="3:4" s="145" customFormat="1" ht="18" customHeight="1" x14ac:dyDescent="0.3">
      <c r="C117" s="148"/>
      <c r="D117" s="148"/>
    </row>
    <row r="118" spans="3:4" s="145" customFormat="1" ht="18" customHeight="1" x14ac:dyDescent="0.3">
      <c r="C118" s="148"/>
      <c r="D118" s="148"/>
    </row>
    <row r="119" spans="3:4" s="145" customFormat="1" ht="18" customHeight="1" x14ac:dyDescent="0.3">
      <c r="C119" s="148"/>
      <c r="D119" s="148"/>
    </row>
    <row r="120" spans="3:4" s="145" customFormat="1" ht="18" customHeight="1" x14ac:dyDescent="0.3">
      <c r="C120" s="148"/>
      <c r="D120" s="148"/>
    </row>
    <row r="121" spans="3:4" s="145" customFormat="1" ht="18" customHeight="1" x14ac:dyDescent="0.3">
      <c r="C121" s="148"/>
      <c r="D121" s="148"/>
    </row>
    <row r="122" spans="3:4" s="145" customFormat="1" ht="18" customHeight="1" x14ac:dyDescent="0.3">
      <c r="C122" s="148"/>
      <c r="D122" s="148"/>
    </row>
    <row r="123" spans="3:4" s="145" customFormat="1" ht="18" customHeight="1" x14ac:dyDescent="0.3">
      <c r="C123" s="148"/>
      <c r="D123" s="148"/>
    </row>
    <row r="124" spans="3:4" s="145" customFormat="1" ht="18" customHeight="1" x14ac:dyDescent="0.3">
      <c r="C124" s="148"/>
      <c r="D124" s="148"/>
    </row>
    <row r="125" spans="3:4" s="145" customFormat="1" ht="18" customHeight="1" x14ac:dyDescent="0.3">
      <c r="C125" s="148"/>
      <c r="D125" s="148"/>
    </row>
    <row r="126" spans="3:4" s="145" customFormat="1" ht="18" customHeight="1" x14ac:dyDescent="0.3">
      <c r="C126" s="148"/>
      <c r="D126" s="148"/>
    </row>
    <row r="127" spans="3:4" s="145" customFormat="1" ht="18" customHeight="1" x14ac:dyDescent="0.3">
      <c r="C127" s="148"/>
      <c r="D127" s="148"/>
    </row>
    <row r="128" spans="3:4" s="145" customFormat="1" ht="18" customHeight="1" x14ac:dyDescent="0.3">
      <c r="C128" s="148"/>
      <c r="D128" s="148"/>
    </row>
    <row r="129" spans="3:4" s="145" customFormat="1" ht="18" customHeight="1" x14ac:dyDescent="0.3">
      <c r="C129" s="148"/>
      <c r="D129" s="148"/>
    </row>
    <row r="130" spans="3:4" s="145" customFormat="1" ht="18" customHeight="1" x14ac:dyDescent="0.3">
      <c r="C130" s="148"/>
      <c r="D130" s="148"/>
    </row>
    <row r="131" spans="3:4" s="145" customFormat="1" ht="18" customHeight="1" x14ac:dyDescent="0.3">
      <c r="C131" s="148"/>
      <c r="D131" s="148"/>
    </row>
    <row r="132" spans="3:4" s="145" customFormat="1" ht="18" customHeight="1" x14ac:dyDescent="0.3">
      <c r="C132" s="148"/>
      <c r="D132" s="148"/>
    </row>
    <row r="133" spans="3:4" s="145" customFormat="1" ht="18" customHeight="1" x14ac:dyDescent="0.3">
      <c r="C133" s="148"/>
      <c r="D133" s="148"/>
    </row>
    <row r="134" spans="3:4" s="145" customFormat="1" ht="18" customHeight="1" x14ac:dyDescent="0.3">
      <c r="C134" s="148"/>
      <c r="D134" s="148"/>
    </row>
    <row r="135" spans="3:4" s="145" customFormat="1" ht="18" customHeight="1" x14ac:dyDescent="0.3">
      <c r="C135" s="148"/>
      <c r="D135" s="148"/>
    </row>
    <row r="136" spans="3:4" s="145" customFormat="1" ht="18" customHeight="1" x14ac:dyDescent="0.3">
      <c r="C136" s="148"/>
      <c r="D136" s="148"/>
    </row>
    <row r="137" spans="3:4" s="145" customFormat="1" ht="18" customHeight="1" x14ac:dyDescent="0.3">
      <c r="C137" s="148"/>
      <c r="D137" s="148"/>
    </row>
    <row r="138" spans="3:4" s="145" customFormat="1" ht="18" customHeight="1" x14ac:dyDescent="0.3">
      <c r="C138" s="148"/>
      <c r="D138" s="148"/>
    </row>
    <row r="139" spans="3:4" s="145" customFormat="1" ht="18" customHeight="1" x14ac:dyDescent="0.3">
      <c r="C139" s="148"/>
      <c r="D139" s="148"/>
    </row>
    <row r="140" spans="3:4" s="145" customFormat="1" ht="18" customHeight="1" x14ac:dyDescent="0.3">
      <c r="C140" s="148"/>
      <c r="D140" s="148"/>
    </row>
    <row r="141" spans="3:4" s="145" customFormat="1" ht="18" customHeight="1" x14ac:dyDescent="0.3">
      <c r="C141" s="148"/>
      <c r="D141" s="148"/>
    </row>
    <row r="142" spans="3:4" s="145" customFormat="1" ht="18" customHeight="1" x14ac:dyDescent="0.3">
      <c r="C142" s="148"/>
      <c r="D142" s="148"/>
    </row>
    <row r="143" spans="3:4" s="145" customFormat="1" ht="18" customHeight="1" x14ac:dyDescent="0.3">
      <c r="C143" s="148"/>
      <c r="D143" s="148"/>
    </row>
    <row r="144" spans="3:4" s="145" customFormat="1" ht="18" customHeight="1" x14ac:dyDescent="0.3">
      <c r="C144" s="148"/>
      <c r="D144" s="148"/>
    </row>
    <row r="145" spans="3:4" s="145" customFormat="1" ht="18" customHeight="1" x14ac:dyDescent="0.3">
      <c r="C145" s="148"/>
      <c r="D145" s="148"/>
    </row>
    <row r="146" spans="3:4" s="145" customFormat="1" ht="18" customHeight="1" x14ac:dyDescent="0.3">
      <c r="C146" s="148"/>
      <c r="D146" s="148"/>
    </row>
    <row r="147" spans="3:4" s="145" customFormat="1" ht="18" customHeight="1" x14ac:dyDescent="0.3">
      <c r="C147" s="148"/>
      <c r="D147" s="148"/>
    </row>
    <row r="148" spans="3:4" s="145" customFormat="1" ht="18" customHeight="1" x14ac:dyDescent="0.3">
      <c r="C148" s="148"/>
      <c r="D148" s="148"/>
    </row>
    <row r="149" spans="3:4" s="145" customFormat="1" ht="18" customHeight="1" x14ac:dyDescent="0.3">
      <c r="C149" s="148"/>
      <c r="D149" s="148"/>
    </row>
    <row r="150" spans="3:4" s="145" customFormat="1" ht="18" customHeight="1" x14ac:dyDescent="0.3">
      <c r="C150" s="148"/>
      <c r="D150" s="148"/>
    </row>
    <row r="151" spans="3:4" s="145" customFormat="1" ht="18" customHeight="1" x14ac:dyDescent="0.3">
      <c r="C151" s="148"/>
      <c r="D151" s="148"/>
    </row>
    <row r="152" spans="3:4" s="145" customFormat="1" ht="18" customHeight="1" x14ac:dyDescent="0.3">
      <c r="C152" s="148"/>
      <c r="D152" s="148"/>
    </row>
    <row r="153" spans="3:4" s="145" customFormat="1" ht="18" customHeight="1" x14ac:dyDescent="0.3">
      <c r="C153" s="148"/>
      <c r="D153" s="148"/>
    </row>
    <row r="154" spans="3:4" s="145" customFormat="1" ht="18" customHeight="1" x14ac:dyDescent="0.3">
      <c r="C154" s="148"/>
      <c r="D154" s="148"/>
    </row>
    <row r="155" spans="3:4" s="145" customFormat="1" ht="18" customHeight="1" x14ac:dyDescent="0.3">
      <c r="C155" s="148"/>
      <c r="D155" s="148"/>
    </row>
    <row r="156" spans="3:4" s="145" customFormat="1" ht="18" customHeight="1" x14ac:dyDescent="0.3">
      <c r="C156" s="148"/>
      <c r="D156" s="148"/>
    </row>
    <row r="157" spans="3:4" s="145" customFormat="1" ht="18" customHeight="1" x14ac:dyDescent="0.3">
      <c r="C157" s="148"/>
      <c r="D157" s="148"/>
    </row>
    <row r="158" spans="3:4" s="145" customFormat="1" ht="18" customHeight="1" x14ac:dyDescent="0.3">
      <c r="C158" s="148"/>
      <c r="D158" s="148"/>
    </row>
    <row r="159" spans="3:4" s="145" customFormat="1" ht="18" customHeight="1" x14ac:dyDescent="0.3">
      <c r="C159" s="148"/>
      <c r="D159" s="148"/>
    </row>
    <row r="160" spans="3:4" s="145" customFormat="1" ht="18" customHeight="1" x14ac:dyDescent="0.3">
      <c r="C160" s="148"/>
      <c r="D160" s="148"/>
    </row>
    <row r="161" spans="3:4" s="145" customFormat="1" ht="18" customHeight="1" x14ac:dyDescent="0.3">
      <c r="C161" s="148"/>
      <c r="D161" s="148"/>
    </row>
    <row r="162" spans="3:4" s="145" customFormat="1" ht="18" customHeight="1" x14ac:dyDescent="0.3">
      <c r="C162" s="148"/>
      <c r="D162" s="148"/>
    </row>
    <row r="163" spans="3:4" s="145" customFormat="1" ht="18" customHeight="1" x14ac:dyDescent="0.3">
      <c r="C163" s="148"/>
      <c r="D163" s="148"/>
    </row>
    <row r="164" spans="3:4" s="145" customFormat="1" ht="18" customHeight="1" x14ac:dyDescent="0.3">
      <c r="C164" s="148"/>
      <c r="D164" s="148"/>
    </row>
    <row r="165" spans="3:4" s="145" customFormat="1" ht="18" customHeight="1" x14ac:dyDescent="0.3">
      <c r="C165" s="148"/>
      <c r="D165" s="148"/>
    </row>
    <row r="166" spans="3:4" s="145" customFormat="1" ht="18" customHeight="1" x14ac:dyDescent="0.3">
      <c r="C166" s="148"/>
      <c r="D166" s="148"/>
    </row>
    <row r="167" spans="3:4" s="145" customFormat="1" ht="18" customHeight="1" x14ac:dyDescent="0.3">
      <c r="C167" s="148"/>
      <c r="D167" s="148"/>
    </row>
    <row r="168" spans="3:4" s="145" customFormat="1" ht="18" customHeight="1" x14ac:dyDescent="0.3">
      <c r="C168" s="148"/>
      <c r="D168" s="148"/>
    </row>
    <row r="169" spans="3:4" s="145" customFormat="1" ht="18" customHeight="1" x14ac:dyDescent="0.3">
      <c r="C169" s="148"/>
      <c r="D169" s="148"/>
    </row>
    <row r="170" spans="3:4" s="145" customFormat="1" ht="18" customHeight="1" x14ac:dyDescent="0.3">
      <c r="C170" s="148"/>
      <c r="D170" s="148"/>
    </row>
    <row r="171" spans="3:4" s="145" customFormat="1" ht="18" customHeight="1" x14ac:dyDescent="0.3">
      <c r="C171" s="148"/>
      <c r="D171" s="148"/>
    </row>
    <row r="172" spans="3:4" s="145" customFormat="1" ht="18" customHeight="1" x14ac:dyDescent="0.3">
      <c r="C172" s="148"/>
      <c r="D172" s="148"/>
    </row>
    <row r="173" spans="3:4" s="145" customFormat="1" ht="18" customHeight="1" x14ac:dyDescent="0.3">
      <c r="C173" s="148"/>
      <c r="D173" s="148"/>
    </row>
    <row r="174" spans="3:4" s="145" customFormat="1" ht="18" customHeight="1" x14ac:dyDescent="0.3">
      <c r="C174" s="148"/>
      <c r="D174" s="148"/>
    </row>
    <row r="175" spans="3:4" s="145" customFormat="1" ht="18" customHeight="1" x14ac:dyDescent="0.3">
      <c r="C175" s="148"/>
      <c r="D175" s="148"/>
    </row>
    <row r="176" spans="3:4" s="145" customFormat="1" ht="18" customHeight="1" x14ac:dyDescent="0.3">
      <c r="C176" s="148"/>
      <c r="D176" s="148"/>
    </row>
  </sheetData>
  <autoFilter ref="A5:B5" xr:uid="{00000000-0009-0000-0000-00001B000000}"/>
  <mergeCells count="4">
    <mergeCell ref="C4:H4"/>
    <mergeCell ref="I4:T4"/>
    <mergeCell ref="U4:U5"/>
    <mergeCell ref="V4:V5"/>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B7D8-90D5-44DD-87D1-5848CAF2D7D7}">
  <sheetPr>
    <tabColor rgb="FFFEF4E5"/>
  </sheetPr>
  <dimension ref="A1:J125"/>
  <sheetViews>
    <sheetView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5" width="23.77734375" style="138" customWidth="1"/>
    <col min="6" max="16384" width="8.5546875" style="138"/>
  </cols>
  <sheetData>
    <row r="1" spans="1:9" s="68" customFormat="1" ht="18" customHeight="1" x14ac:dyDescent="0.3">
      <c r="A1" s="382" t="s">
        <v>477</v>
      </c>
      <c r="B1" s="382" t="s">
        <v>411</v>
      </c>
    </row>
    <row r="2" spans="1:9" ht="18" customHeight="1" x14ac:dyDescent="0.3">
      <c r="A2" s="136"/>
      <c r="B2" s="131" t="s">
        <v>412</v>
      </c>
    </row>
    <row r="3" spans="1:9" ht="18" customHeight="1" x14ac:dyDescent="0.3">
      <c r="A3" s="136"/>
    </row>
    <row r="4" spans="1:9" s="145" customFormat="1" ht="30" customHeight="1" x14ac:dyDescent="0.3">
      <c r="A4" s="286"/>
      <c r="B4" s="614" t="s">
        <v>413</v>
      </c>
      <c r="C4" s="615"/>
      <c r="D4" s="614" t="s">
        <v>414</v>
      </c>
      <c r="E4" s="615"/>
      <c r="F4" s="614"/>
      <c r="G4" s="614"/>
      <c r="H4" s="614"/>
      <c r="I4" s="614"/>
    </row>
    <row r="5" spans="1:9" s="145" customFormat="1" ht="30" customHeight="1" thickBot="1" x14ac:dyDescent="0.35">
      <c r="A5" s="203"/>
      <c r="B5" s="170" t="s">
        <v>16</v>
      </c>
      <c r="C5" s="171" t="s">
        <v>169</v>
      </c>
      <c r="D5" s="170" t="s">
        <v>16</v>
      </c>
      <c r="E5" s="171" t="s">
        <v>125</v>
      </c>
      <c r="F5" s="147"/>
      <c r="G5" s="153"/>
      <c r="H5" s="147"/>
      <c r="I5" s="153"/>
    </row>
    <row r="6" spans="1:9" s="145" customFormat="1" ht="25.2" customHeight="1" x14ac:dyDescent="0.3">
      <c r="A6" s="134">
        <v>39813</v>
      </c>
      <c r="B6" s="147">
        <v>170</v>
      </c>
      <c r="C6" s="232">
        <v>5.9</v>
      </c>
      <c r="D6" s="147">
        <v>126</v>
      </c>
      <c r="E6" s="232">
        <v>43.8</v>
      </c>
    </row>
    <row r="7" spans="1:9" s="145" customFormat="1" ht="25.2" customHeight="1" x14ac:dyDescent="0.3">
      <c r="A7" s="134">
        <v>40178</v>
      </c>
      <c r="B7" s="147">
        <v>173</v>
      </c>
      <c r="C7" s="232">
        <v>6.3</v>
      </c>
      <c r="D7" s="147">
        <v>129</v>
      </c>
      <c r="E7" s="232">
        <v>46.4</v>
      </c>
    </row>
    <row r="8" spans="1:9" s="145" customFormat="1" ht="25.2" customHeight="1" x14ac:dyDescent="0.3">
      <c r="A8" s="134">
        <v>40543</v>
      </c>
      <c r="B8" s="147">
        <v>182</v>
      </c>
      <c r="C8" s="232">
        <v>6.8</v>
      </c>
      <c r="D8" s="147">
        <v>133</v>
      </c>
      <c r="E8" s="232">
        <v>49.6</v>
      </c>
    </row>
    <row r="9" spans="1:9" s="145" customFormat="1" ht="25.2" customHeight="1" x14ac:dyDescent="0.3">
      <c r="A9" s="134">
        <v>40908</v>
      </c>
      <c r="B9" s="147">
        <v>192</v>
      </c>
      <c r="C9" s="232">
        <v>7.4</v>
      </c>
      <c r="D9" s="147">
        <v>135</v>
      </c>
      <c r="E9" s="232">
        <v>51.7</v>
      </c>
    </row>
    <row r="10" spans="1:9" s="145" customFormat="1" ht="25.2" customHeight="1" x14ac:dyDescent="0.3">
      <c r="A10" s="134">
        <v>41274</v>
      </c>
      <c r="B10" s="147">
        <v>286</v>
      </c>
      <c r="C10" s="232">
        <v>11.6</v>
      </c>
      <c r="D10" s="147">
        <v>169</v>
      </c>
      <c r="E10" s="232">
        <v>66.8</v>
      </c>
    </row>
    <row r="11" spans="1:9" s="145" customFormat="1" ht="25.2" customHeight="1" x14ac:dyDescent="0.3">
      <c r="A11" s="134">
        <v>41639</v>
      </c>
      <c r="B11" s="147">
        <v>418</v>
      </c>
      <c r="C11" s="232">
        <v>17.7</v>
      </c>
      <c r="D11" s="147">
        <v>201</v>
      </c>
      <c r="E11" s="232">
        <v>83.1</v>
      </c>
    </row>
    <row r="12" spans="1:9" s="145" customFormat="1" ht="25.2" customHeight="1" x14ac:dyDescent="0.3">
      <c r="A12" s="134">
        <v>42004</v>
      </c>
      <c r="B12" s="147">
        <v>518</v>
      </c>
      <c r="C12" s="232">
        <v>22.7</v>
      </c>
      <c r="D12" s="147">
        <v>216</v>
      </c>
      <c r="E12" s="232">
        <v>91.5</v>
      </c>
    </row>
    <row r="13" spans="1:9" s="145" customFormat="1" ht="25.2" customHeight="1" x14ac:dyDescent="0.3">
      <c r="A13" s="134">
        <v>42369</v>
      </c>
      <c r="B13" s="147">
        <v>619</v>
      </c>
      <c r="C13" s="232">
        <v>27.5</v>
      </c>
      <c r="D13" s="147">
        <v>229</v>
      </c>
      <c r="E13" s="232">
        <v>97.9</v>
      </c>
    </row>
    <row r="14" spans="1:9" s="145" customFormat="1" ht="25.2" customHeight="1" x14ac:dyDescent="0.3">
      <c r="A14" s="134">
        <v>42735</v>
      </c>
      <c r="B14" s="147">
        <v>693</v>
      </c>
      <c r="C14" s="232">
        <v>31.3</v>
      </c>
      <c r="D14" s="147">
        <v>226</v>
      </c>
      <c r="E14" s="232">
        <v>99.1</v>
      </c>
    </row>
    <row r="15" spans="1:9" s="145" customFormat="1" ht="25.2" customHeight="1" x14ac:dyDescent="0.3">
      <c r="A15" s="134">
        <v>43100</v>
      </c>
      <c r="B15" s="147">
        <v>775</v>
      </c>
      <c r="C15" s="232">
        <v>33.5</v>
      </c>
      <c r="D15" s="147">
        <v>226</v>
      </c>
      <c r="E15" s="232">
        <v>98.7</v>
      </c>
    </row>
    <row r="16" spans="1:9" s="145" customFormat="1" ht="25.2" customHeight="1" x14ac:dyDescent="0.3">
      <c r="A16" s="134">
        <v>43465</v>
      </c>
      <c r="B16" s="147">
        <v>806</v>
      </c>
      <c r="C16" s="232">
        <v>35.799999999999997</v>
      </c>
      <c r="D16" s="147">
        <v>229</v>
      </c>
      <c r="E16" s="232">
        <v>98.7</v>
      </c>
    </row>
    <row r="17" spans="1:10" s="145" customFormat="1" ht="25.2" customHeight="1" x14ac:dyDescent="0.3">
      <c r="A17" s="134">
        <v>43830</v>
      </c>
      <c r="B17" s="147">
        <v>812</v>
      </c>
      <c r="C17" s="232">
        <v>36.5</v>
      </c>
      <c r="D17" s="147">
        <v>226</v>
      </c>
      <c r="E17" s="232">
        <v>99.6</v>
      </c>
    </row>
    <row r="18" spans="1:10" s="145" customFormat="1" ht="25.2" customHeight="1" x14ac:dyDescent="0.3">
      <c r="A18" s="134">
        <v>44196</v>
      </c>
      <c r="B18" s="147">
        <v>846</v>
      </c>
      <c r="C18" s="232">
        <v>38.799999999999997</v>
      </c>
      <c r="D18" s="147">
        <v>223</v>
      </c>
      <c r="E18" s="232">
        <v>99.6</v>
      </c>
      <c r="J18" s="147"/>
    </row>
    <row r="19" spans="1:10" s="145" customFormat="1" ht="25.2" customHeight="1" x14ac:dyDescent="0.3">
      <c r="A19" s="134">
        <v>44561</v>
      </c>
      <c r="B19" s="145">
        <v>852</v>
      </c>
      <c r="C19" s="236">
        <v>41.2</v>
      </c>
      <c r="D19" s="145">
        <v>215</v>
      </c>
      <c r="E19" s="236">
        <v>99.5</v>
      </c>
    </row>
    <row r="20" spans="1:10" s="145" customFormat="1" ht="25.2" customHeight="1" x14ac:dyDescent="0.3"/>
    <row r="21" spans="1:10" s="145" customFormat="1" ht="18" customHeight="1" x14ac:dyDescent="0.3"/>
    <row r="22" spans="1:10" s="145" customFormat="1" ht="18" customHeight="1" x14ac:dyDescent="0.3"/>
    <row r="23" spans="1:10" s="145" customFormat="1" ht="18" customHeight="1" x14ac:dyDescent="0.3"/>
    <row r="24" spans="1:10" s="145" customFormat="1" ht="18" customHeight="1" x14ac:dyDescent="0.3"/>
    <row r="25" spans="1:10" s="145" customFormat="1" ht="18" customHeight="1" x14ac:dyDescent="0.3"/>
    <row r="26" spans="1:10" s="145" customFormat="1" ht="18" customHeight="1" x14ac:dyDescent="0.3"/>
    <row r="27" spans="1:10" s="145" customFormat="1" ht="18" customHeight="1" x14ac:dyDescent="0.3"/>
    <row r="28" spans="1:10" s="145" customFormat="1" ht="18" customHeight="1" x14ac:dyDescent="0.3"/>
    <row r="29" spans="1:10" s="145" customFormat="1" ht="18" customHeight="1" x14ac:dyDescent="0.3"/>
    <row r="30" spans="1:10" s="145" customFormat="1" ht="18" customHeight="1" x14ac:dyDescent="0.3"/>
    <row r="31" spans="1:10" s="145" customFormat="1" ht="18" customHeight="1" x14ac:dyDescent="0.3"/>
    <row r="32" spans="1:10"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sheetData>
  <autoFilter ref="A5" xr:uid="{A2CFDA7F-DDD2-4916-A183-A593D3DC27C5}"/>
  <mergeCells count="4">
    <mergeCell ref="B4:C4"/>
    <mergeCell ref="D4:E4"/>
    <mergeCell ref="F4:G4"/>
    <mergeCell ref="H4:I4"/>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1273-C28A-418D-B5F6-0A45CE172CEC}">
  <sheetPr>
    <tabColor rgb="FFFEF4E5"/>
  </sheetPr>
  <dimension ref="A1:I123"/>
  <sheetViews>
    <sheetView workbookViewId="0">
      <pane xSplit="1" ySplit="5" topLeftCell="B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5" width="21.21875" style="138" customWidth="1"/>
    <col min="6" max="16384" width="8.5546875" style="138"/>
  </cols>
  <sheetData>
    <row r="1" spans="1:9" s="68" customFormat="1" ht="18" customHeight="1" x14ac:dyDescent="0.3">
      <c r="A1" s="382" t="s">
        <v>478</v>
      </c>
      <c r="B1" s="382" t="s">
        <v>415</v>
      </c>
    </row>
    <row r="2" spans="1:9" ht="18" customHeight="1" x14ac:dyDescent="0.3">
      <c r="A2" s="136"/>
      <c r="B2" s="131" t="s">
        <v>416</v>
      </c>
    </row>
    <row r="3" spans="1:9" ht="18" customHeight="1" x14ac:dyDescent="0.3">
      <c r="A3" s="136"/>
    </row>
    <row r="4" spans="1:9" s="145" customFormat="1" ht="30" customHeight="1" x14ac:dyDescent="0.3">
      <c r="A4" s="286"/>
      <c r="B4" s="614" t="s">
        <v>413</v>
      </c>
      <c r="C4" s="615"/>
      <c r="D4" s="614" t="s">
        <v>414</v>
      </c>
      <c r="E4" s="615"/>
      <c r="F4" s="614"/>
      <c r="G4" s="614"/>
      <c r="H4" s="614"/>
      <c r="I4" s="614"/>
    </row>
    <row r="5" spans="1:9" s="145" customFormat="1" ht="30" customHeight="1" thickBot="1" x14ac:dyDescent="0.35">
      <c r="A5" s="203"/>
      <c r="B5" s="170" t="s">
        <v>16</v>
      </c>
      <c r="C5" s="171" t="s">
        <v>169</v>
      </c>
      <c r="D5" s="170" t="s">
        <v>16</v>
      </c>
      <c r="E5" s="171" t="s">
        <v>125</v>
      </c>
      <c r="F5" s="147"/>
      <c r="G5" s="153"/>
      <c r="H5" s="147"/>
      <c r="I5" s="153"/>
    </row>
    <row r="6" spans="1:9" s="145" customFormat="1" ht="25.2" customHeight="1" x14ac:dyDescent="0.3">
      <c r="A6" s="107">
        <v>40543</v>
      </c>
      <c r="B6" s="147">
        <v>56</v>
      </c>
      <c r="C6" s="232">
        <v>6.2</v>
      </c>
      <c r="D6" s="147">
        <v>52</v>
      </c>
      <c r="E6" s="232">
        <v>19.399999999999999</v>
      </c>
    </row>
    <row r="7" spans="1:9" s="145" customFormat="1" ht="25.2" customHeight="1" x14ac:dyDescent="0.3">
      <c r="A7" s="107">
        <v>40908</v>
      </c>
      <c r="B7" s="147">
        <v>57</v>
      </c>
      <c r="C7" s="236">
        <v>6.5</v>
      </c>
      <c r="D7" s="147">
        <v>53</v>
      </c>
      <c r="E7" s="232">
        <v>20.3</v>
      </c>
    </row>
    <row r="8" spans="1:9" s="145" customFormat="1" ht="25.2" customHeight="1" x14ac:dyDescent="0.3">
      <c r="A8" s="107">
        <v>41274</v>
      </c>
      <c r="B8" s="147">
        <v>81</v>
      </c>
      <c r="C8" s="236">
        <v>9.5</v>
      </c>
      <c r="D8" s="147">
        <v>74</v>
      </c>
      <c r="E8" s="232">
        <v>29.2</v>
      </c>
    </row>
    <row r="9" spans="1:9" s="145" customFormat="1" ht="25.2" customHeight="1" x14ac:dyDescent="0.3">
      <c r="A9" s="107">
        <v>41639</v>
      </c>
      <c r="B9" s="147">
        <v>154</v>
      </c>
      <c r="C9" s="236">
        <v>18.8</v>
      </c>
      <c r="D9" s="147">
        <v>133</v>
      </c>
      <c r="E9" s="232">
        <v>55</v>
      </c>
    </row>
    <row r="10" spans="1:9" s="145" customFormat="1" ht="25.2" customHeight="1" x14ac:dyDescent="0.3">
      <c r="A10" s="107">
        <v>42004</v>
      </c>
      <c r="B10" s="147">
        <v>205</v>
      </c>
      <c r="C10" s="236">
        <v>26.1</v>
      </c>
      <c r="D10" s="147">
        <v>183</v>
      </c>
      <c r="E10" s="232">
        <v>77.5</v>
      </c>
    </row>
    <row r="11" spans="1:9" s="145" customFormat="1" ht="25.2" customHeight="1" x14ac:dyDescent="0.3">
      <c r="A11" s="107">
        <v>42369</v>
      </c>
      <c r="B11" s="147">
        <v>260</v>
      </c>
      <c r="C11" s="236">
        <v>33.6</v>
      </c>
      <c r="D11" s="147">
        <v>229</v>
      </c>
      <c r="E11" s="232">
        <v>97.9</v>
      </c>
    </row>
    <row r="12" spans="1:9" s="145" customFormat="1" ht="25.2" customHeight="1" x14ac:dyDescent="0.3">
      <c r="A12" s="107">
        <v>42735</v>
      </c>
      <c r="B12" s="147">
        <v>261</v>
      </c>
      <c r="C12" s="236">
        <v>35.4</v>
      </c>
      <c r="D12" s="147">
        <v>226</v>
      </c>
      <c r="E12" s="232">
        <v>99.1</v>
      </c>
    </row>
    <row r="13" spans="1:9" s="145" customFormat="1" ht="25.2" customHeight="1" x14ac:dyDescent="0.3">
      <c r="A13" s="107">
        <v>43100</v>
      </c>
      <c r="B13" s="147">
        <v>266</v>
      </c>
      <c r="C13" s="236">
        <v>36.700000000000003</v>
      </c>
      <c r="D13" s="147">
        <v>226</v>
      </c>
      <c r="E13" s="232">
        <v>98.7</v>
      </c>
    </row>
    <row r="14" spans="1:9" s="145" customFormat="1" ht="25.2" customHeight="1" x14ac:dyDescent="0.3">
      <c r="A14" s="107">
        <v>43465</v>
      </c>
      <c r="B14" s="147">
        <v>279</v>
      </c>
      <c r="C14" s="236">
        <v>38.200000000000003</v>
      </c>
      <c r="D14" s="147">
        <v>227</v>
      </c>
      <c r="E14" s="232">
        <v>97.8</v>
      </c>
    </row>
    <row r="15" spans="1:9" s="145" customFormat="1" ht="25.2" customHeight="1" x14ac:dyDescent="0.3">
      <c r="A15" s="107">
        <v>43830</v>
      </c>
      <c r="B15" s="147">
        <v>275</v>
      </c>
      <c r="C15" s="236">
        <v>38.799999999999997</v>
      </c>
      <c r="D15" s="147">
        <v>224</v>
      </c>
      <c r="E15" s="232">
        <v>98.7</v>
      </c>
    </row>
    <row r="16" spans="1:9" s="145" customFormat="1" ht="25.2" customHeight="1" x14ac:dyDescent="0.3">
      <c r="A16" s="107">
        <v>44196</v>
      </c>
      <c r="B16" s="147">
        <v>269</v>
      </c>
      <c r="C16" s="236">
        <v>38.6</v>
      </c>
      <c r="D16" s="147">
        <v>221</v>
      </c>
      <c r="E16" s="232">
        <v>98.7</v>
      </c>
    </row>
    <row r="17" spans="1:5" s="145" customFormat="1" ht="25.2" customHeight="1" x14ac:dyDescent="0.3">
      <c r="A17" s="107">
        <v>44561</v>
      </c>
      <c r="B17" s="145">
        <v>274</v>
      </c>
      <c r="C17" s="236">
        <v>40.799999999999997</v>
      </c>
      <c r="D17" s="145">
        <v>213</v>
      </c>
      <c r="E17" s="236">
        <v>98.6</v>
      </c>
    </row>
    <row r="18" spans="1:5" s="145" customFormat="1" ht="25.2" customHeight="1" x14ac:dyDescent="0.3"/>
    <row r="19" spans="1:5" s="145" customFormat="1" ht="18" customHeight="1" x14ac:dyDescent="0.3"/>
    <row r="20" spans="1:5" s="145" customFormat="1" ht="18" customHeight="1" x14ac:dyDescent="0.3"/>
    <row r="21" spans="1:5" s="145" customFormat="1" ht="18" customHeight="1" x14ac:dyDescent="0.3"/>
    <row r="22" spans="1:5" s="145" customFormat="1" ht="18" customHeight="1" x14ac:dyDescent="0.3"/>
    <row r="23" spans="1:5" s="145" customFormat="1" ht="18" customHeight="1" x14ac:dyDescent="0.3"/>
    <row r="24" spans="1:5" s="145" customFormat="1" ht="18" customHeight="1" x14ac:dyDescent="0.3"/>
    <row r="25" spans="1:5" s="145" customFormat="1" ht="18" customHeight="1" x14ac:dyDescent="0.3"/>
    <row r="26" spans="1:5" s="145" customFormat="1" ht="18" customHeight="1" x14ac:dyDescent="0.3"/>
    <row r="27" spans="1:5" s="145" customFormat="1" ht="18" customHeight="1" x14ac:dyDescent="0.3"/>
    <row r="28" spans="1:5" s="145" customFormat="1" ht="18" customHeight="1" x14ac:dyDescent="0.3"/>
    <row r="29" spans="1:5" s="145" customFormat="1" ht="18" customHeight="1" x14ac:dyDescent="0.3"/>
    <row r="30" spans="1:5" s="145" customFormat="1" ht="18" customHeight="1" x14ac:dyDescent="0.3"/>
    <row r="31" spans="1:5" s="145" customFormat="1" ht="18" customHeight="1" x14ac:dyDescent="0.3"/>
    <row r="32" spans="1:5" s="145" customFormat="1" ht="18" customHeight="1" x14ac:dyDescent="0.3"/>
    <row r="33" s="145" customFormat="1" ht="18" customHeight="1" x14ac:dyDescent="0.3"/>
    <row r="34" s="145" customFormat="1" ht="18" customHeight="1" x14ac:dyDescent="0.3"/>
    <row r="35" s="145" customFormat="1" ht="18" customHeight="1" x14ac:dyDescent="0.3"/>
    <row r="36" s="145" customFormat="1" ht="18" customHeight="1" x14ac:dyDescent="0.3"/>
    <row r="37" s="145" customFormat="1" ht="18" customHeight="1" x14ac:dyDescent="0.3"/>
    <row r="38" s="145" customFormat="1" ht="18" customHeight="1" x14ac:dyDescent="0.3"/>
    <row r="39" s="145" customFormat="1" ht="18" customHeight="1" x14ac:dyDescent="0.3"/>
    <row r="40" s="145" customFormat="1" ht="18" customHeight="1" x14ac:dyDescent="0.3"/>
    <row r="41" s="145" customFormat="1" ht="18" customHeight="1" x14ac:dyDescent="0.3"/>
    <row r="42" s="145" customFormat="1" ht="18" customHeight="1" x14ac:dyDescent="0.3"/>
    <row r="43" s="145" customFormat="1" ht="18" customHeight="1" x14ac:dyDescent="0.3"/>
    <row r="44" s="145" customFormat="1" ht="18" customHeight="1" x14ac:dyDescent="0.3"/>
    <row r="45" s="145" customFormat="1" ht="18" customHeight="1" x14ac:dyDescent="0.3"/>
    <row r="46" s="145" customFormat="1" ht="18" customHeight="1" x14ac:dyDescent="0.3"/>
    <row r="47" s="145" customFormat="1" ht="18" customHeight="1" x14ac:dyDescent="0.3"/>
    <row r="48" s="145" customFormat="1" ht="18" customHeight="1" x14ac:dyDescent="0.3"/>
    <row r="49" s="145" customFormat="1" ht="18" customHeight="1" x14ac:dyDescent="0.3"/>
    <row r="50" s="145" customFormat="1" ht="18" customHeight="1" x14ac:dyDescent="0.3"/>
    <row r="51" s="145" customFormat="1" ht="18" customHeight="1" x14ac:dyDescent="0.3"/>
    <row r="52" s="145" customFormat="1" ht="18" customHeight="1" x14ac:dyDescent="0.3"/>
    <row r="53" s="145" customFormat="1" ht="18" customHeight="1" x14ac:dyDescent="0.3"/>
    <row r="54" s="145" customFormat="1" ht="18" customHeight="1" x14ac:dyDescent="0.3"/>
    <row r="55" s="145" customFormat="1" ht="18" customHeight="1" x14ac:dyDescent="0.3"/>
    <row r="56" s="145" customFormat="1" ht="18" customHeight="1" x14ac:dyDescent="0.3"/>
    <row r="57" s="145" customFormat="1" ht="18" customHeight="1" x14ac:dyDescent="0.3"/>
    <row r="58" s="145" customFormat="1" ht="18" customHeight="1" x14ac:dyDescent="0.3"/>
    <row r="59" s="145" customFormat="1" ht="18" customHeight="1" x14ac:dyDescent="0.3"/>
    <row r="60" s="145" customFormat="1" ht="18" customHeight="1" x14ac:dyDescent="0.3"/>
    <row r="61" s="145" customFormat="1" ht="18" customHeight="1" x14ac:dyDescent="0.3"/>
    <row r="62" s="145" customFormat="1" ht="18" customHeight="1" x14ac:dyDescent="0.3"/>
    <row r="63" s="145" customFormat="1" ht="18" customHeight="1" x14ac:dyDescent="0.3"/>
    <row r="64" s="145" customFormat="1" ht="18" customHeight="1" x14ac:dyDescent="0.3"/>
    <row r="65" s="145" customFormat="1" ht="18" customHeight="1" x14ac:dyDescent="0.3"/>
    <row r="66" s="145" customFormat="1" ht="18" customHeight="1" x14ac:dyDescent="0.3"/>
    <row r="67" s="145" customFormat="1" ht="18" customHeight="1" x14ac:dyDescent="0.3"/>
    <row r="68" s="145" customFormat="1" ht="18" customHeight="1" x14ac:dyDescent="0.3"/>
    <row r="69" s="145" customFormat="1" ht="18" customHeight="1" x14ac:dyDescent="0.3"/>
    <row r="70" s="145" customFormat="1" ht="18" customHeight="1" x14ac:dyDescent="0.3"/>
    <row r="71" s="145" customFormat="1" ht="18" customHeight="1" x14ac:dyDescent="0.3"/>
    <row r="72" s="145" customFormat="1" ht="18" customHeight="1" x14ac:dyDescent="0.3"/>
    <row r="73" s="145" customFormat="1" ht="18" customHeight="1" x14ac:dyDescent="0.3"/>
    <row r="74" s="145" customFormat="1" ht="18" customHeight="1" x14ac:dyDescent="0.3"/>
    <row r="75" s="145" customFormat="1" ht="18" customHeight="1" x14ac:dyDescent="0.3"/>
    <row r="76" s="145" customFormat="1" ht="18" customHeight="1" x14ac:dyDescent="0.3"/>
    <row r="77" s="145" customFormat="1" ht="18" customHeight="1" x14ac:dyDescent="0.3"/>
    <row r="78" s="145" customFormat="1" ht="18" customHeight="1" x14ac:dyDescent="0.3"/>
    <row r="79" s="145" customFormat="1" ht="18" customHeight="1" x14ac:dyDescent="0.3"/>
    <row r="80" s="145" customFormat="1" ht="18" customHeight="1" x14ac:dyDescent="0.3"/>
    <row r="81" s="145" customFormat="1" ht="18" customHeight="1" x14ac:dyDescent="0.3"/>
    <row r="82" s="145" customFormat="1" ht="18" customHeight="1" x14ac:dyDescent="0.3"/>
    <row r="83" s="145" customFormat="1" ht="18" customHeight="1" x14ac:dyDescent="0.3"/>
    <row r="84" s="145" customFormat="1" ht="18" customHeight="1" x14ac:dyDescent="0.3"/>
    <row r="85" s="145" customFormat="1" ht="18" customHeight="1" x14ac:dyDescent="0.3"/>
    <row r="86" s="145" customFormat="1" ht="18"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sheetData>
  <autoFilter ref="A5" xr:uid="{00000000-0009-0000-0000-00001C000000}"/>
  <mergeCells count="4">
    <mergeCell ref="B4:C4"/>
    <mergeCell ref="D4:E4"/>
    <mergeCell ref="F4:G4"/>
    <mergeCell ref="H4:I4"/>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B642-9A81-4464-98D2-880A40E87F40}">
  <sheetPr>
    <tabColor rgb="FFFEF4E5"/>
  </sheetPr>
  <dimension ref="A1:F167"/>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24.5546875" style="140" customWidth="1"/>
    <col min="3" max="3" width="18.44140625" style="138" customWidth="1"/>
    <col min="4" max="4" width="17.33203125" style="138" customWidth="1"/>
    <col min="5" max="5" width="21" style="138" customWidth="1"/>
    <col min="6" max="6" width="24.5546875" style="138" customWidth="1"/>
    <col min="7" max="16384" width="8.5546875" style="138"/>
  </cols>
  <sheetData>
    <row r="1" spans="1:6" s="68" customFormat="1" ht="18" customHeight="1" x14ac:dyDescent="0.3">
      <c r="A1" s="382" t="s">
        <v>417</v>
      </c>
      <c r="B1" s="69" t="s">
        <v>418</v>
      </c>
    </row>
    <row r="2" spans="1:6" ht="17.7" customHeight="1" x14ac:dyDescent="0.3">
      <c r="A2" s="136"/>
      <c r="B2" s="137" t="s">
        <v>419</v>
      </c>
    </row>
    <row r="3" spans="1:6" ht="17.7" customHeight="1" x14ac:dyDescent="0.3">
      <c r="A3" s="136"/>
      <c r="B3" s="139"/>
    </row>
    <row r="4" spans="1:6" ht="39.6" customHeight="1" x14ac:dyDescent="0.3">
      <c r="A4" s="624"/>
      <c r="B4" s="624"/>
      <c r="C4" s="614" t="s">
        <v>14</v>
      </c>
      <c r="D4" s="615"/>
      <c r="E4" s="612" t="s">
        <v>420</v>
      </c>
      <c r="F4" s="645"/>
    </row>
    <row r="5" spans="1:6" ht="39.6" customHeight="1" thickBot="1" x14ac:dyDescent="0.35">
      <c r="A5" s="625"/>
      <c r="B5" s="625"/>
      <c r="C5" s="170" t="s">
        <v>16</v>
      </c>
      <c r="D5" s="171" t="s">
        <v>421</v>
      </c>
      <c r="E5" s="172" t="s">
        <v>422</v>
      </c>
      <c r="F5" s="171" t="s">
        <v>423</v>
      </c>
    </row>
    <row r="6" spans="1:6" s="145" customFormat="1" ht="39.6" customHeight="1" x14ac:dyDescent="0.3">
      <c r="A6" s="107">
        <v>42004</v>
      </c>
      <c r="B6" s="194" t="s">
        <v>424</v>
      </c>
      <c r="C6" s="147">
        <v>138</v>
      </c>
      <c r="D6" s="174">
        <v>71.400000000000006</v>
      </c>
      <c r="E6" s="173">
        <v>2.5</v>
      </c>
      <c r="F6" s="174">
        <v>26.6</v>
      </c>
    </row>
    <row r="7" spans="1:6" s="145" customFormat="1" ht="39.6" customHeight="1" x14ac:dyDescent="0.3">
      <c r="A7" s="107">
        <v>42004</v>
      </c>
      <c r="B7" s="194" t="s">
        <v>425</v>
      </c>
      <c r="C7" s="147">
        <v>6</v>
      </c>
      <c r="D7" s="174">
        <v>1.6</v>
      </c>
      <c r="E7" s="173">
        <v>3.8</v>
      </c>
      <c r="F7" s="174">
        <v>39</v>
      </c>
    </row>
    <row r="8" spans="1:6" s="145" customFormat="1" ht="39.6" customHeight="1" x14ac:dyDescent="0.3">
      <c r="A8" s="107">
        <v>42004</v>
      </c>
      <c r="B8" s="194" t="s">
        <v>426</v>
      </c>
      <c r="C8" s="147">
        <v>99</v>
      </c>
      <c r="D8" s="174">
        <v>26.9</v>
      </c>
      <c r="E8" s="173">
        <v>1.5</v>
      </c>
      <c r="F8" s="174">
        <v>15.2</v>
      </c>
    </row>
    <row r="9" spans="1:6" s="177" customFormat="1" ht="39.6" customHeight="1" x14ac:dyDescent="0.3">
      <c r="A9" s="149">
        <v>42004</v>
      </c>
      <c r="B9" s="195" t="s">
        <v>271</v>
      </c>
      <c r="C9" s="191">
        <v>243</v>
      </c>
      <c r="D9" s="206">
        <v>100</v>
      </c>
      <c r="E9" s="211">
        <v>2.1</v>
      </c>
      <c r="F9" s="206">
        <v>22.2</v>
      </c>
    </row>
    <row r="10" spans="1:6" s="145" customFormat="1" ht="39.6" customHeight="1" x14ac:dyDescent="0.3">
      <c r="A10" s="107">
        <v>42369</v>
      </c>
      <c r="B10" s="194" t="s">
        <v>424</v>
      </c>
      <c r="C10" s="147">
        <v>199</v>
      </c>
      <c r="D10" s="174">
        <v>93.1</v>
      </c>
      <c r="E10" s="173">
        <v>2.6</v>
      </c>
      <c r="F10" s="174">
        <v>26.8</v>
      </c>
    </row>
    <row r="11" spans="1:6" s="145" customFormat="1" ht="39.6" customHeight="1" x14ac:dyDescent="0.3">
      <c r="A11" s="107">
        <v>42369</v>
      </c>
      <c r="B11" s="194" t="s">
        <v>425</v>
      </c>
      <c r="C11" s="147">
        <v>18</v>
      </c>
      <c r="D11" s="174">
        <v>2.7</v>
      </c>
      <c r="E11" s="173">
        <v>3.5</v>
      </c>
      <c r="F11" s="174">
        <v>39</v>
      </c>
    </row>
    <row r="12" spans="1:6" s="145" customFormat="1" ht="39.6" customHeight="1" x14ac:dyDescent="0.3">
      <c r="A12" s="107">
        <v>42369</v>
      </c>
      <c r="B12" s="194" t="s">
        <v>427</v>
      </c>
      <c r="C12" s="147">
        <v>1</v>
      </c>
      <c r="D12" s="174" t="s">
        <v>61</v>
      </c>
      <c r="E12" s="173">
        <v>3</v>
      </c>
      <c r="F12" s="174">
        <v>42.9</v>
      </c>
    </row>
    <row r="13" spans="1:6" s="145" customFormat="1" ht="39.6" customHeight="1" x14ac:dyDescent="0.3">
      <c r="A13" s="107">
        <v>42369</v>
      </c>
      <c r="B13" s="194" t="s">
        <v>426</v>
      </c>
      <c r="C13" s="147">
        <v>17</v>
      </c>
      <c r="D13" s="174">
        <v>4.2</v>
      </c>
      <c r="E13" s="173">
        <v>2.1</v>
      </c>
      <c r="F13" s="174">
        <v>24.2</v>
      </c>
    </row>
    <row r="14" spans="1:6" s="192" customFormat="1" ht="39.6" customHeight="1" x14ac:dyDescent="0.3">
      <c r="A14" s="149">
        <v>42369</v>
      </c>
      <c r="B14" s="195" t="s">
        <v>271</v>
      </c>
      <c r="C14" s="191">
        <v>235</v>
      </c>
      <c r="D14" s="206">
        <v>100</v>
      </c>
      <c r="E14" s="211">
        <v>2.6</v>
      </c>
      <c r="F14" s="206">
        <v>27.6</v>
      </c>
    </row>
    <row r="15" spans="1:6" s="145" customFormat="1" ht="39.6" customHeight="1" x14ac:dyDescent="0.3">
      <c r="A15" s="107">
        <v>42735</v>
      </c>
      <c r="B15" s="194" t="s">
        <v>424</v>
      </c>
      <c r="C15" s="147">
        <v>140</v>
      </c>
      <c r="D15" s="174">
        <v>59.5</v>
      </c>
      <c r="E15" s="173">
        <v>2.6</v>
      </c>
      <c r="F15" s="174">
        <v>27</v>
      </c>
    </row>
    <row r="16" spans="1:6" s="145" customFormat="1" ht="39.6" customHeight="1" x14ac:dyDescent="0.3">
      <c r="A16" s="107">
        <v>42735</v>
      </c>
      <c r="B16" s="194" t="s">
        <v>425</v>
      </c>
      <c r="C16" s="147">
        <v>68</v>
      </c>
      <c r="D16" s="174">
        <v>32.200000000000003</v>
      </c>
      <c r="E16" s="173">
        <v>3.8</v>
      </c>
      <c r="F16" s="174">
        <v>36.9</v>
      </c>
    </row>
    <row r="17" spans="1:6" s="145" customFormat="1" ht="39.6" customHeight="1" x14ac:dyDescent="0.3">
      <c r="A17" s="107">
        <v>42735</v>
      </c>
      <c r="B17" s="194" t="s">
        <v>427</v>
      </c>
      <c r="C17" s="147">
        <v>8</v>
      </c>
      <c r="D17" s="174">
        <v>1.5</v>
      </c>
      <c r="E17" s="173">
        <v>3.3</v>
      </c>
      <c r="F17" s="174">
        <v>35.4</v>
      </c>
    </row>
    <row r="18" spans="1:6" s="145" customFormat="1" ht="39.6" customHeight="1" x14ac:dyDescent="0.3">
      <c r="A18" s="107">
        <v>42735</v>
      </c>
      <c r="B18" s="194" t="s">
        <v>426</v>
      </c>
      <c r="C18" s="147">
        <v>14</v>
      </c>
      <c r="D18" s="174">
        <v>6.7</v>
      </c>
      <c r="E18" s="173">
        <v>2.5</v>
      </c>
      <c r="F18" s="174">
        <v>27.8</v>
      </c>
    </row>
    <row r="19" spans="1:6" s="192" customFormat="1" ht="39.6" customHeight="1" x14ac:dyDescent="0.3">
      <c r="A19" s="149">
        <v>42735</v>
      </c>
      <c r="B19" s="195" t="s">
        <v>271</v>
      </c>
      <c r="C19" s="191">
        <v>230</v>
      </c>
      <c r="D19" s="206">
        <v>100</v>
      </c>
      <c r="E19" s="211">
        <v>3</v>
      </c>
      <c r="F19" s="206">
        <v>30.3</v>
      </c>
    </row>
    <row r="20" spans="1:6" s="145" customFormat="1" ht="39.6" customHeight="1" x14ac:dyDescent="0.3">
      <c r="A20" s="107">
        <v>43100</v>
      </c>
      <c r="B20" s="194" t="s">
        <v>424</v>
      </c>
      <c r="C20" s="147">
        <v>83</v>
      </c>
      <c r="D20" s="174">
        <v>28.8</v>
      </c>
      <c r="E20" s="173">
        <v>2.9</v>
      </c>
      <c r="F20" s="174">
        <v>29.5</v>
      </c>
    </row>
    <row r="21" spans="1:6" s="145" customFormat="1" ht="39.6" customHeight="1" x14ac:dyDescent="0.3">
      <c r="A21" s="107">
        <v>43100</v>
      </c>
      <c r="B21" s="194" t="s">
        <v>425</v>
      </c>
      <c r="C21" s="147">
        <v>112</v>
      </c>
      <c r="D21" s="174">
        <v>64.900000000000006</v>
      </c>
      <c r="E21" s="173">
        <v>3.7</v>
      </c>
      <c r="F21" s="174">
        <v>36.5</v>
      </c>
    </row>
    <row r="22" spans="1:6" s="145" customFormat="1" ht="39.6" customHeight="1" x14ac:dyDescent="0.3">
      <c r="A22" s="107">
        <v>43100</v>
      </c>
      <c r="B22" s="194" t="s">
        <v>427</v>
      </c>
      <c r="C22" s="147">
        <v>17</v>
      </c>
      <c r="D22" s="174">
        <v>2.2999999999999998</v>
      </c>
      <c r="E22" s="173">
        <v>2.9</v>
      </c>
      <c r="F22" s="174">
        <v>38.700000000000003</v>
      </c>
    </row>
    <row r="23" spans="1:6" s="145" customFormat="1" ht="39.6" customHeight="1" x14ac:dyDescent="0.3">
      <c r="A23" s="107">
        <v>43100</v>
      </c>
      <c r="B23" s="194" t="s">
        <v>426</v>
      </c>
      <c r="C23" s="147">
        <v>17</v>
      </c>
      <c r="D23" s="174">
        <v>4</v>
      </c>
      <c r="E23" s="173">
        <v>2.9</v>
      </c>
      <c r="F23" s="174">
        <v>29.3</v>
      </c>
    </row>
    <row r="24" spans="1:6" s="192" customFormat="1" ht="39.6" customHeight="1" x14ac:dyDescent="0.3">
      <c r="A24" s="149">
        <v>43100</v>
      </c>
      <c r="B24" s="195" t="s">
        <v>271</v>
      </c>
      <c r="C24" s="191">
        <v>229</v>
      </c>
      <c r="D24" s="206">
        <v>100</v>
      </c>
      <c r="E24" s="211">
        <v>3.3</v>
      </c>
      <c r="F24" s="206">
        <v>33.6</v>
      </c>
    </row>
    <row r="25" spans="1:6" s="145" customFormat="1" ht="39.6" customHeight="1" x14ac:dyDescent="0.3">
      <c r="A25" s="107">
        <v>43465</v>
      </c>
      <c r="B25" s="194" t="s">
        <v>424</v>
      </c>
      <c r="C25" s="147">
        <v>31</v>
      </c>
      <c r="D25" s="174">
        <v>12</v>
      </c>
      <c r="E25" s="173">
        <v>3.5</v>
      </c>
      <c r="F25" s="174">
        <v>35</v>
      </c>
    </row>
    <row r="26" spans="1:6" s="145" customFormat="1" ht="39.6" customHeight="1" x14ac:dyDescent="0.3">
      <c r="A26" s="107">
        <v>43465</v>
      </c>
      <c r="B26" s="194" t="s">
        <v>425</v>
      </c>
      <c r="C26" s="147">
        <v>156</v>
      </c>
      <c r="D26" s="174">
        <v>80.8</v>
      </c>
      <c r="E26" s="173">
        <v>3.7</v>
      </c>
      <c r="F26" s="174">
        <v>36.5</v>
      </c>
    </row>
    <row r="27" spans="1:6" s="145" customFormat="1" ht="39.6" customHeight="1" x14ac:dyDescent="0.3">
      <c r="A27" s="107">
        <v>43465</v>
      </c>
      <c r="B27" s="194" t="s">
        <v>427</v>
      </c>
      <c r="C27" s="147">
        <v>24</v>
      </c>
      <c r="D27" s="174">
        <v>4.9000000000000004</v>
      </c>
      <c r="E27" s="173">
        <v>3.1</v>
      </c>
      <c r="F27" s="174">
        <v>36</v>
      </c>
    </row>
    <row r="28" spans="1:6" s="145" customFormat="1" ht="39.6" customHeight="1" x14ac:dyDescent="0.3">
      <c r="A28" s="107">
        <v>43465</v>
      </c>
      <c r="B28" s="194" t="s">
        <v>426</v>
      </c>
      <c r="C28" s="147">
        <v>17</v>
      </c>
      <c r="D28" s="174">
        <v>2.2000000000000002</v>
      </c>
      <c r="E28" s="173">
        <v>2.9</v>
      </c>
      <c r="F28" s="174">
        <v>32.9</v>
      </c>
    </row>
    <row r="29" spans="1:6" s="192" customFormat="1" ht="39.6" customHeight="1" x14ac:dyDescent="0.3">
      <c r="A29" s="149">
        <v>43465</v>
      </c>
      <c r="B29" s="195" t="s">
        <v>271</v>
      </c>
      <c r="C29" s="191">
        <v>228</v>
      </c>
      <c r="D29" s="206">
        <v>100</v>
      </c>
      <c r="E29" s="211">
        <v>3.6</v>
      </c>
      <c r="F29" s="206">
        <v>36</v>
      </c>
    </row>
    <row r="30" spans="1:6" s="145" customFormat="1" ht="39.6" customHeight="1" x14ac:dyDescent="0.3">
      <c r="A30" s="107">
        <v>43830</v>
      </c>
      <c r="B30" s="194" t="s">
        <v>424</v>
      </c>
      <c r="C30" s="147">
        <v>26</v>
      </c>
      <c r="D30" s="174">
        <v>10.7</v>
      </c>
      <c r="E30" s="173">
        <v>3.5</v>
      </c>
      <c r="F30" s="174">
        <v>35.4</v>
      </c>
    </row>
    <row r="31" spans="1:6" s="145" customFormat="1" ht="39.6" customHeight="1" x14ac:dyDescent="0.3">
      <c r="A31" s="107">
        <v>43830</v>
      </c>
      <c r="B31" s="194" t="s">
        <v>425</v>
      </c>
      <c r="C31" s="147">
        <v>113</v>
      </c>
      <c r="D31" s="174">
        <v>51.7</v>
      </c>
      <c r="E31" s="173">
        <v>3.6</v>
      </c>
      <c r="F31" s="174">
        <v>37</v>
      </c>
    </row>
    <row r="32" spans="1:6" s="145" customFormat="1" ht="39.6" customHeight="1" x14ac:dyDescent="0.3">
      <c r="A32" s="107">
        <v>43830</v>
      </c>
      <c r="B32" s="194" t="s">
        <v>427</v>
      </c>
      <c r="C32" s="147">
        <v>62</v>
      </c>
      <c r="D32" s="174">
        <v>33.799999999999997</v>
      </c>
      <c r="E32" s="173">
        <v>3.8</v>
      </c>
      <c r="F32" s="174">
        <v>37.299999999999997</v>
      </c>
    </row>
    <row r="33" spans="1:6" s="145" customFormat="1" ht="39.6" customHeight="1" x14ac:dyDescent="0.3">
      <c r="A33" s="107">
        <v>43830</v>
      </c>
      <c r="B33" s="194" t="s">
        <v>426</v>
      </c>
      <c r="C33" s="147">
        <v>26</v>
      </c>
      <c r="D33" s="174">
        <v>3.8</v>
      </c>
      <c r="E33" s="173">
        <v>3</v>
      </c>
      <c r="F33" s="174">
        <v>32.799999999999997</v>
      </c>
    </row>
    <row r="34" spans="1:6" s="192" customFormat="1" ht="39.6" customHeight="1" x14ac:dyDescent="0.3">
      <c r="A34" s="149">
        <v>43830</v>
      </c>
      <c r="B34" s="195" t="s">
        <v>271</v>
      </c>
      <c r="C34" s="191">
        <v>227</v>
      </c>
      <c r="D34" s="206">
        <v>100</v>
      </c>
      <c r="E34" s="211">
        <v>3.6</v>
      </c>
      <c r="F34" s="206">
        <v>36.4</v>
      </c>
    </row>
    <row r="35" spans="1:6" s="145" customFormat="1" ht="39.6" customHeight="1" x14ac:dyDescent="0.3">
      <c r="A35" s="107">
        <v>44196</v>
      </c>
      <c r="B35" s="194" t="s">
        <v>428</v>
      </c>
      <c r="C35" s="145">
        <v>76</v>
      </c>
      <c r="D35" s="176">
        <v>46.6</v>
      </c>
      <c r="E35" s="175">
        <v>4.0999999999999996</v>
      </c>
      <c r="F35" s="176">
        <v>42.8</v>
      </c>
    </row>
    <row r="36" spans="1:6" s="145" customFormat="1" ht="39.6" customHeight="1" x14ac:dyDescent="0.3">
      <c r="A36" s="107">
        <v>44196</v>
      </c>
      <c r="B36" s="194" t="s">
        <v>424</v>
      </c>
      <c r="C36" s="147">
        <v>14</v>
      </c>
      <c r="D36" s="222">
        <v>3.7</v>
      </c>
      <c r="E36" s="173">
        <v>3.7</v>
      </c>
      <c r="F36" s="174">
        <v>36.6</v>
      </c>
    </row>
    <row r="37" spans="1:6" s="145" customFormat="1" ht="39.6" customHeight="1" x14ac:dyDescent="0.3">
      <c r="A37" s="107">
        <v>44196</v>
      </c>
      <c r="B37" s="194" t="s">
        <v>425</v>
      </c>
      <c r="C37" s="147">
        <v>58</v>
      </c>
      <c r="D37" s="222">
        <v>14.6</v>
      </c>
      <c r="E37" s="173">
        <v>3.6</v>
      </c>
      <c r="F37" s="174">
        <v>37.6</v>
      </c>
    </row>
    <row r="38" spans="1:6" s="145" customFormat="1" ht="39.6" customHeight="1" x14ac:dyDescent="0.3">
      <c r="A38" s="107">
        <v>44196</v>
      </c>
      <c r="B38" s="194" t="s">
        <v>427</v>
      </c>
      <c r="C38" s="147">
        <v>50</v>
      </c>
      <c r="D38" s="222">
        <v>29.9</v>
      </c>
      <c r="E38" s="173">
        <v>4</v>
      </c>
      <c r="F38" s="174">
        <v>37.200000000000003</v>
      </c>
    </row>
    <row r="39" spans="1:6" s="145" customFormat="1" ht="39.6" customHeight="1" x14ac:dyDescent="0.3">
      <c r="A39" s="107">
        <v>44196</v>
      </c>
      <c r="B39" s="194" t="s">
        <v>426</v>
      </c>
      <c r="C39" s="145">
        <v>26</v>
      </c>
      <c r="D39" s="176">
        <v>5.2</v>
      </c>
      <c r="E39" s="175">
        <v>2.9</v>
      </c>
      <c r="F39" s="176">
        <v>35.1</v>
      </c>
    </row>
    <row r="40" spans="1:6" s="192" customFormat="1" ht="39.6" customHeight="1" x14ac:dyDescent="0.3">
      <c r="A40" s="149">
        <v>44196</v>
      </c>
      <c r="B40" s="195" t="s">
        <v>271</v>
      </c>
      <c r="C40" s="192">
        <v>224</v>
      </c>
      <c r="D40" s="188">
        <v>100</v>
      </c>
      <c r="E40" s="213">
        <v>3.8</v>
      </c>
      <c r="F40" s="188">
        <v>38.799999999999997</v>
      </c>
    </row>
    <row r="41" spans="1:6" s="145" customFormat="1" ht="39.6" customHeight="1" x14ac:dyDescent="0.3">
      <c r="A41" s="107">
        <v>44561</v>
      </c>
      <c r="B41" s="194" t="s">
        <v>429</v>
      </c>
      <c r="C41" s="145">
        <v>131</v>
      </c>
      <c r="D41" s="176">
        <v>59.6</v>
      </c>
      <c r="E41" s="175">
        <v>4.2</v>
      </c>
      <c r="F41" s="176">
        <v>43.8</v>
      </c>
    </row>
    <row r="42" spans="1:6" s="145" customFormat="1" ht="39.6" customHeight="1" x14ac:dyDescent="0.3">
      <c r="A42" s="107">
        <v>44561</v>
      </c>
      <c r="B42" s="194" t="s">
        <v>430</v>
      </c>
      <c r="C42" s="145">
        <v>43</v>
      </c>
      <c r="D42" s="176">
        <v>31.6</v>
      </c>
      <c r="E42" s="175">
        <v>3.9</v>
      </c>
      <c r="F42" s="176">
        <v>38.299999999999997</v>
      </c>
    </row>
    <row r="43" spans="1:6" s="145" customFormat="1" ht="39.6" customHeight="1" x14ac:dyDescent="0.3">
      <c r="A43" s="107">
        <v>44561</v>
      </c>
      <c r="B43" s="194" t="s">
        <v>431</v>
      </c>
      <c r="C43" s="145">
        <v>20</v>
      </c>
      <c r="D43" s="176">
        <v>3.5</v>
      </c>
      <c r="E43" s="175">
        <v>3.5</v>
      </c>
      <c r="F43" s="176">
        <v>37.700000000000003</v>
      </c>
    </row>
    <row r="44" spans="1:6" s="145" customFormat="1" ht="39.6" customHeight="1" x14ac:dyDescent="0.3">
      <c r="A44" s="107">
        <v>44561</v>
      </c>
      <c r="B44" s="194" t="s">
        <v>426</v>
      </c>
      <c r="C44" s="145">
        <v>22</v>
      </c>
      <c r="D44" s="176">
        <v>5.4</v>
      </c>
      <c r="E44" s="175">
        <v>3</v>
      </c>
      <c r="F44" s="176">
        <v>34.299999999999997</v>
      </c>
    </row>
    <row r="45" spans="1:6" s="192" customFormat="1" ht="39.6" customHeight="1" x14ac:dyDescent="0.3">
      <c r="A45" s="149">
        <v>44561</v>
      </c>
      <c r="B45" s="195" t="s">
        <v>271</v>
      </c>
      <c r="C45" s="192">
        <v>216</v>
      </c>
      <c r="D45" s="188">
        <v>100</v>
      </c>
      <c r="E45" s="213">
        <v>3.9</v>
      </c>
      <c r="F45" s="188">
        <v>41.2</v>
      </c>
    </row>
    <row r="46" spans="1:6" s="145" customFormat="1" ht="18" customHeight="1" x14ac:dyDescent="0.3">
      <c r="B46" s="140"/>
    </row>
    <row r="47" spans="1:6" s="145" customFormat="1" ht="18" customHeight="1" x14ac:dyDescent="0.3">
      <c r="B47" s="140"/>
    </row>
    <row r="48" spans="1:6" s="145" customFormat="1" ht="18" customHeight="1" x14ac:dyDescent="0.3">
      <c r="B48" s="140"/>
    </row>
    <row r="49" spans="2:2" s="145" customFormat="1" ht="18" customHeight="1" x14ac:dyDescent="0.3">
      <c r="B49" s="140"/>
    </row>
    <row r="50" spans="2:2" s="145" customFormat="1" ht="18" customHeight="1" x14ac:dyDescent="0.3">
      <c r="B50" s="140"/>
    </row>
    <row r="51" spans="2:2" s="145" customFormat="1" ht="18" customHeight="1" x14ac:dyDescent="0.3">
      <c r="B51" s="140"/>
    </row>
    <row r="52" spans="2:2" s="145" customFormat="1" ht="18" customHeight="1" x14ac:dyDescent="0.3">
      <c r="B52" s="140"/>
    </row>
    <row r="53" spans="2:2" s="145" customFormat="1" ht="18" customHeight="1" x14ac:dyDescent="0.3">
      <c r="B53" s="140"/>
    </row>
    <row r="54" spans="2:2" s="145" customFormat="1" ht="18" customHeight="1" x14ac:dyDescent="0.3">
      <c r="B54" s="140"/>
    </row>
    <row r="55" spans="2:2" s="145" customFormat="1" ht="18" customHeight="1" x14ac:dyDescent="0.3">
      <c r="B55" s="140"/>
    </row>
    <row r="56" spans="2:2" s="145" customFormat="1" ht="18" customHeight="1" x14ac:dyDescent="0.3">
      <c r="B56" s="140"/>
    </row>
    <row r="57" spans="2:2" s="145" customFormat="1" ht="18" customHeight="1" x14ac:dyDescent="0.3">
      <c r="B57" s="140"/>
    </row>
    <row r="58" spans="2:2" s="145" customFormat="1" ht="18" customHeight="1" x14ac:dyDescent="0.3">
      <c r="B58" s="140"/>
    </row>
    <row r="59" spans="2:2" s="145" customFormat="1" ht="18" customHeight="1" x14ac:dyDescent="0.3">
      <c r="B59" s="140"/>
    </row>
    <row r="60" spans="2:2" s="145" customFormat="1" ht="18" customHeight="1" x14ac:dyDescent="0.3">
      <c r="B60" s="140"/>
    </row>
    <row r="61" spans="2:2" s="145" customFormat="1" ht="18" customHeight="1" x14ac:dyDescent="0.3">
      <c r="B61" s="140"/>
    </row>
    <row r="62" spans="2:2" s="145" customFormat="1" ht="18" customHeight="1" x14ac:dyDescent="0.3">
      <c r="B62" s="140"/>
    </row>
    <row r="63" spans="2:2" s="145" customFormat="1" ht="18" customHeight="1" x14ac:dyDescent="0.3">
      <c r="B63" s="140"/>
    </row>
    <row r="64" spans="2:2" s="145" customFormat="1" ht="18" customHeight="1" x14ac:dyDescent="0.3">
      <c r="B64" s="140"/>
    </row>
    <row r="65" spans="2:2" s="145" customFormat="1" ht="18" customHeight="1" x14ac:dyDescent="0.3">
      <c r="B65" s="140"/>
    </row>
    <row r="66" spans="2:2" s="145" customFormat="1" ht="18" customHeight="1" x14ac:dyDescent="0.3">
      <c r="B66" s="140"/>
    </row>
    <row r="67" spans="2:2" s="145" customFormat="1" ht="18" customHeight="1" x14ac:dyDescent="0.3">
      <c r="B67" s="140"/>
    </row>
    <row r="68" spans="2:2" s="145" customFormat="1" ht="18" customHeight="1" x14ac:dyDescent="0.3">
      <c r="B68" s="140"/>
    </row>
    <row r="69" spans="2:2" s="145" customFormat="1" ht="18" customHeight="1" x14ac:dyDescent="0.3">
      <c r="B69" s="140"/>
    </row>
    <row r="70" spans="2:2" s="145" customFormat="1" ht="18" customHeight="1" x14ac:dyDescent="0.3">
      <c r="B70" s="140"/>
    </row>
    <row r="71" spans="2:2" s="145" customFormat="1" ht="18" customHeight="1" x14ac:dyDescent="0.3">
      <c r="B71" s="140"/>
    </row>
    <row r="72" spans="2:2" s="145" customFormat="1" ht="18" customHeight="1" x14ac:dyDescent="0.3">
      <c r="B72" s="140"/>
    </row>
    <row r="73" spans="2:2" s="145" customFormat="1" ht="18" customHeight="1" x14ac:dyDescent="0.3">
      <c r="B73" s="140"/>
    </row>
    <row r="74" spans="2:2" s="145" customFormat="1" ht="18" customHeight="1" x14ac:dyDescent="0.3">
      <c r="B74" s="140"/>
    </row>
    <row r="75" spans="2:2" s="145" customFormat="1" ht="18" customHeight="1" x14ac:dyDescent="0.3">
      <c r="B75" s="140"/>
    </row>
    <row r="76" spans="2:2" s="145" customFormat="1" ht="18" customHeight="1" x14ac:dyDescent="0.3">
      <c r="B76" s="140"/>
    </row>
    <row r="77" spans="2:2" s="145" customFormat="1" ht="18" customHeight="1" x14ac:dyDescent="0.3">
      <c r="B77" s="140"/>
    </row>
    <row r="78" spans="2:2" s="145" customFormat="1" ht="18" customHeight="1" x14ac:dyDescent="0.3">
      <c r="B78" s="140"/>
    </row>
    <row r="79" spans="2:2" s="145" customFormat="1" ht="18" customHeight="1" x14ac:dyDescent="0.3">
      <c r="B79" s="140"/>
    </row>
    <row r="80" spans="2:2" s="145" customFormat="1" ht="18" customHeight="1" x14ac:dyDescent="0.3">
      <c r="B80" s="140"/>
    </row>
    <row r="81" spans="2:2" s="145" customFormat="1" ht="18" customHeight="1" x14ac:dyDescent="0.3">
      <c r="B81" s="140"/>
    </row>
    <row r="82" spans="2:2" s="145" customFormat="1" ht="18" customHeight="1" x14ac:dyDescent="0.3">
      <c r="B82" s="140"/>
    </row>
    <row r="83" spans="2:2" s="145" customFormat="1" ht="18" customHeight="1" x14ac:dyDescent="0.3">
      <c r="B83" s="140"/>
    </row>
    <row r="84" spans="2:2" s="145" customFormat="1" ht="18" customHeight="1" x14ac:dyDescent="0.3">
      <c r="B84" s="140"/>
    </row>
    <row r="85" spans="2:2" s="145" customFormat="1" ht="18" customHeight="1" x14ac:dyDescent="0.3">
      <c r="B85" s="140"/>
    </row>
    <row r="86" spans="2:2" s="145" customFormat="1" ht="18" customHeight="1" x14ac:dyDescent="0.3">
      <c r="B86" s="140"/>
    </row>
    <row r="87" spans="2:2" s="145" customFormat="1" ht="18" customHeight="1" x14ac:dyDescent="0.3">
      <c r="B87" s="140"/>
    </row>
    <row r="88" spans="2:2" s="145" customFormat="1" ht="18" customHeight="1" x14ac:dyDescent="0.3">
      <c r="B88" s="140"/>
    </row>
    <row r="89" spans="2:2" s="145" customFormat="1" ht="18" customHeight="1" x14ac:dyDescent="0.3">
      <c r="B89" s="140"/>
    </row>
    <row r="90" spans="2:2" s="145" customFormat="1" ht="18" customHeight="1" x14ac:dyDescent="0.3">
      <c r="B90" s="140"/>
    </row>
    <row r="91" spans="2:2" s="145" customFormat="1" ht="18" customHeight="1" x14ac:dyDescent="0.3">
      <c r="B91" s="140"/>
    </row>
    <row r="92" spans="2:2" s="145" customFormat="1" ht="18" customHeight="1" x14ac:dyDescent="0.3">
      <c r="B92" s="140"/>
    </row>
    <row r="93" spans="2:2" s="145" customFormat="1" ht="18" customHeight="1" x14ac:dyDescent="0.3">
      <c r="B93" s="140"/>
    </row>
    <row r="94" spans="2:2" s="145" customFormat="1" ht="18" customHeight="1" x14ac:dyDescent="0.3">
      <c r="B94" s="140"/>
    </row>
    <row r="95" spans="2:2" s="145" customFormat="1" ht="18" customHeight="1" x14ac:dyDescent="0.3">
      <c r="B95" s="140"/>
    </row>
    <row r="96" spans="2:2" s="145" customFormat="1" ht="18" customHeight="1" x14ac:dyDescent="0.3">
      <c r="B96" s="140"/>
    </row>
    <row r="97" spans="2:2" s="145" customFormat="1" ht="18" customHeight="1" x14ac:dyDescent="0.3">
      <c r="B97" s="140"/>
    </row>
    <row r="98" spans="2:2" s="145" customFormat="1" ht="18" customHeight="1" x14ac:dyDescent="0.3">
      <c r="B98" s="140"/>
    </row>
    <row r="99" spans="2:2" s="145" customFormat="1" ht="18" customHeight="1" x14ac:dyDescent="0.3">
      <c r="B99" s="140"/>
    </row>
    <row r="100" spans="2:2" s="145" customFormat="1" ht="18" customHeight="1" x14ac:dyDescent="0.3">
      <c r="B100" s="140"/>
    </row>
    <row r="101" spans="2:2" s="145" customFormat="1" ht="18" customHeight="1" x14ac:dyDescent="0.3">
      <c r="B101" s="140"/>
    </row>
    <row r="102" spans="2:2" s="145" customFormat="1" ht="18" customHeight="1" x14ac:dyDescent="0.3">
      <c r="B102" s="140"/>
    </row>
    <row r="103" spans="2:2" s="145" customFormat="1" ht="18" customHeight="1" x14ac:dyDescent="0.3">
      <c r="B103" s="140"/>
    </row>
    <row r="104" spans="2:2" s="145" customFormat="1" ht="18" customHeight="1" x14ac:dyDescent="0.3">
      <c r="B104" s="140"/>
    </row>
    <row r="105" spans="2:2" s="145" customFormat="1" ht="18" customHeight="1" x14ac:dyDescent="0.3">
      <c r="B105" s="140"/>
    </row>
    <row r="106" spans="2:2" s="145" customFormat="1" ht="18" customHeight="1" x14ac:dyDescent="0.3">
      <c r="B106" s="140"/>
    </row>
    <row r="107" spans="2:2" s="145" customFormat="1" ht="18" customHeight="1" x14ac:dyDescent="0.3">
      <c r="B107" s="140"/>
    </row>
    <row r="108" spans="2:2" s="145" customFormat="1" ht="18" customHeight="1" x14ac:dyDescent="0.3">
      <c r="B108" s="140"/>
    </row>
    <row r="109" spans="2:2" s="145" customFormat="1" ht="18" customHeight="1" x14ac:dyDescent="0.3">
      <c r="B109" s="140"/>
    </row>
    <row r="110" spans="2:2" s="145" customFormat="1" ht="18" customHeight="1" x14ac:dyDescent="0.3">
      <c r="B110" s="140"/>
    </row>
    <row r="111" spans="2:2" s="145" customFormat="1" ht="18" customHeight="1" x14ac:dyDescent="0.3">
      <c r="B111" s="140"/>
    </row>
    <row r="112" spans="2:2" s="145" customFormat="1" ht="18" customHeight="1" x14ac:dyDescent="0.3">
      <c r="B112" s="140"/>
    </row>
    <row r="113" spans="2:2" s="145" customFormat="1" ht="18" customHeight="1" x14ac:dyDescent="0.3">
      <c r="B113" s="140"/>
    </row>
    <row r="114" spans="2:2" s="145" customFormat="1" ht="18" customHeight="1" x14ac:dyDescent="0.3">
      <c r="B114" s="140"/>
    </row>
    <row r="115" spans="2:2" s="145" customFormat="1" ht="18" customHeight="1" x14ac:dyDescent="0.3">
      <c r="B115" s="140"/>
    </row>
    <row r="116" spans="2:2" s="145" customFormat="1" ht="18" customHeight="1" x14ac:dyDescent="0.3">
      <c r="B116" s="140"/>
    </row>
    <row r="117" spans="2:2" s="145" customFormat="1" ht="18" customHeight="1" x14ac:dyDescent="0.3">
      <c r="B117" s="140"/>
    </row>
    <row r="118" spans="2:2" s="145" customFormat="1" ht="18" customHeight="1" x14ac:dyDescent="0.3">
      <c r="B118" s="140"/>
    </row>
    <row r="119" spans="2:2" s="145" customFormat="1" ht="18" customHeight="1" x14ac:dyDescent="0.3">
      <c r="B119" s="140"/>
    </row>
    <row r="120" spans="2:2" s="145" customFormat="1" ht="18" customHeight="1" x14ac:dyDescent="0.3">
      <c r="B120" s="140"/>
    </row>
    <row r="121" spans="2:2" s="145" customFormat="1" ht="18" customHeight="1" x14ac:dyDescent="0.3">
      <c r="B121" s="140"/>
    </row>
    <row r="122" spans="2:2" s="145" customFormat="1" ht="18" customHeight="1" x14ac:dyDescent="0.3">
      <c r="B122" s="140"/>
    </row>
    <row r="123" spans="2:2" s="145" customFormat="1" ht="18" customHeight="1" x14ac:dyDescent="0.3">
      <c r="B123" s="140"/>
    </row>
    <row r="124" spans="2:2" s="145" customFormat="1" ht="18" customHeight="1" x14ac:dyDescent="0.3">
      <c r="B124" s="140"/>
    </row>
    <row r="125" spans="2:2" s="145" customFormat="1" ht="18" customHeight="1" x14ac:dyDescent="0.3">
      <c r="B125" s="140"/>
    </row>
    <row r="126" spans="2:2" s="145" customFormat="1" ht="18" customHeight="1" x14ac:dyDescent="0.3">
      <c r="B126" s="140"/>
    </row>
    <row r="127" spans="2:2" s="145" customFormat="1" ht="18" customHeight="1" x14ac:dyDescent="0.3">
      <c r="B127" s="140"/>
    </row>
    <row r="128" spans="2:2" s="145" customFormat="1" ht="18" customHeight="1" x14ac:dyDescent="0.3">
      <c r="B128" s="140"/>
    </row>
    <row r="129" spans="1:6" s="145" customFormat="1" ht="18" customHeight="1" x14ac:dyDescent="0.3">
      <c r="B129" s="140"/>
    </row>
    <row r="130" spans="1:6" s="145" customFormat="1" ht="18" customHeight="1" x14ac:dyDescent="0.3">
      <c r="B130" s="140"/>
    </row>
    <row r="131" spans="1:6" s="145" customFormat="1" ht="18" customHeight="1" x14ac:dyDescent="0.3">
      <c r="B131" s="140"/>
    </row>
    <row r="132" spans="1:6" s="145" customFormat="1" ht="18" customHeight="1" x14ac:dyDescent="0.3">
      <c r="B132" s="140"/>
    </row>
    <row r="133" spans="1:6" s="145" customFormat="1" ht="18" customHeight="1" x14ac:dyDescent="0.3">
      <c r="B133" s="140"/>
    </row>
    <row r="134" spans="1:6" s="145" customFormat="1" ht="18" customHeight="1" x14ac:dyDescent="0.3">
      <c r="B134" s="140"/>
    </row>
    <row r="135" spans="1:6" s="145" customFormat="1" ht="18" customHeight="1" x14ac:dyDescent="0.3">
      <c r="B135" s="140"/>
    </row>
    <row r="136" spans="1:6" s="145" customFormat="1" ht="18" customHeight="1" x14ac:dyDescent="0.3">
      <c r="B136" s="140"/>
    </row>
    <row r="137" spans="1:6" s="145" customFormat="1" ht="18" customHeight="1" x14ac:dyDescent="0.3">
      <c r="B137" s="140"/>
    </row>
    <row r="138" spans="1:6" s="145" customFormat="1" ht="18" customHeight="1" x14ac:dyDescent="0.3">
      <c r="B138" s="140"/>
    </row>
    <row r="139" spans="1:6" ht="18" customHeight="1" x14ac:dyDescent="0.3">
      <c r="A139" s="145"/>
      <c r="C139" s="145"/>
      <c r="D139" s="145"/>
      <c r="E139" s="145"/>
      <c r="F139" s="145"/>
    </row>
    <row r="140" spans="1:6" ht="18" customHeight="1" x14ac:dyDescent="0.3">
      <c r="A140" s="145"/>
      <c r="C140" s="145"/>
      <c r="D140" s="145"/>
      <c r="E140" s="145"/>
      <c r="F140" s="145"/>
    </row>
    <row r="141" spans="1:6" ht="18" customHeight="1" x14ac:dyDescent="0.3">
      <c r="A141" s="145"/>
      <c r="C141" s="145"/>
      <c r="D141" s="145"/>
      <c r="E141" s="145"/>
      <c r="F141" s="145"/>
    </row>
    <row r="142" spans="1:6" ht="18" customHeight="1" x14ac:dyDescent="0.3">
      <c r="A142" s="145"/>
      <c r="C142" s="145"/>
      <c r="D142" s="145"/>
      <c r="E142" s="145"/>
      <c r="F142" s="145"/>
    </row>
    <row r="143" spans="1:6" ht="18" customHeight="1" x14ac:dyDescent="0.3">
      <c r="A143" s="145"/>
      <c r="C143" s="145"/>
      <c r="D143" s="145"/>
      <c r="E143" s="145"/>
      <c r="F143" s="145"/>
    </row>
    <row r="144" spans="1:6" ht="18" customHeight="1" x14ac:dyDescent="0.3">
      <c r="A144" s="145"/>
      <c r="C144" s="145"/>
      <c r="D144" s="145"/>
      <c r="E144" s="145"/>
      <c r="F144" s="145"/>
    </row>
    <row r="145" spans="1:6" ht="18" customHeight="1" x14ac:dyDescent="0.3">
      <c r="A145" s="145"/>
      <c r="C145" s="145"/>
      <c r="D145" s="145"/>
      <c r="E145" s="145"/>
      <c r="F145" s="145"/>
    </row>
    <row r="146" spans="1:6" ht="18" customHeight="1" x14ac:dyDescent="0.3">
      <c r="A146" s="145"/>
      <c r="C146" s="145"/>
      <c r="D146" s="145"/>
      <c r="E146" s="145"/>
      <c r="F146" s="145"/>
    </row>
    <row r="147" spans="1:6" ht="18" customHeight="1" x14ac:dyDescent="0.3">
      <c r="A147" s="145"/>
      <c r="C147" s="145"/>
      <c r="D147" s="145"/>
      <c r="E147" s="145"/>
      <c r="F147" s="145"/>
    </row>
    <row r="148" spans="1:6" ht="18" customHeight="1" x14ac:dyDescent="0.3">
      <c r="A148" s="145"/>
      <c r="C148" s="145"/>
      <c r="D148" s="145"/>
      <c r="E148" s="145"/>
      <c r="F148" s="145"/>
    </row>
    <row r="149" spans="1:6" ht="18" customHeight="1" x14ac:dyDescent="0.3">
      <c r="A149" s="145"/>
      <c r="C149" s="145"/>
      <c r="D149" s="145"/>
      <c r="E149" s="145"/>
      <c r="F149" s="145"/>
    </row>
    <row r="150" spans="1:6" ht="18" customHeight="1" x14ac:dyDescent="0.3">
      <c r="A150" s="145"/>
      <c r="C150" s="145"/>
      <c r="D150" s="145"/>
      <c r="E150" s="145"/>
      <c r="F150" s="145"/>
    </row>
    <row r="151" spans="1:6" ht="18" customHeight="1" x14ac:dyDescent="0.3">
      <c r="A151" s="145"/>
      <c r="C151" s="145"/>
      <c r="D151" s="145"/>
      <c r="E151" s="145"/>
      <c r="F151" s="145"/>
    </row>
    <row r="152" spans="1:6" ht="18" customHeight="1" x14ac:dyDescent="0.3">
      <c r="A152" s="145"/>
      <c r="C152" s="145"/>
      <c r="D152" s="145"/>
      <c r="E152" s="145"/>
      <c r="F152" s="145"/>
    </row>
    <row r="153" spans="1:6" ht="18" customHeight="1" x14ac:dyDescent="0.3">
      <c r="A153" s="145"/>
      <c r="C153" s="145"/>
      <c r="D153" s="145"/>
      <c r="E153" s="145"/>
      <c r="F153" s="145"/>
    </row>
    <row r="154" spans="1:6" ht="18" customHeight="1" x14ac:dyDescent="0.3">
      <c r="A154" s="145"/>
      <c r="C154" s="145"/>
      <c r="D154" s="145"/>
      <c r="E154" s="145"/>
      <c r="F154" s="145"/>
    </row>
    <row r="155" spans="1:6" ht="18" customHeight="1" x14ac:dyDescent="0.3">
      <c r="A155" s="145"/>
      <c r="C155" s="145"/>
      <c r="D155" s="145"/>
      <c r="E155" s="145"/>
      <c r="F155" s="145"/>
    </row>
    <row r="156" spans="1:6" ht="18" customHeight="1" x14ac:dyDescent="0.3">
      <c r="A156" s="145"/>
      <c r="C156" s="145"/>
      <c r="D156" s="145"/>
      <c r="E156" s="145"/>
      <c r="F156" s="145"/>
    </row>
    <row r="157" spans="1:6" ht="18" customHeight="1" x14ac:dyDescent="0.3">
      <c r="A157" s="145"/>
      <c r="C157" s="145"/>
      <c r="D157" s="145"/>
      <c r="E157" s="145"/>
      <c r="F157" s="145"/>
    </row>
    <row r="158" spans="1:6" ht="18" customHeight="1" x14ac:dyDescent="0.3">
      <c r="A158" s="145"/>
      <c r="C158" s="145"/>
      <c r="D158" s="145"/>
      <c r="E158" s="145"/>
      <c r="F158" s="145"/>
    </row>
    <row r="159" spans="1:6" ht="18" customHeight="1" x14ac:dyDescent="0.3">
      <c r="A159" s="145"/>
      <c r="C159" s="145"/>
      <c r="D159" s="145"/>
      <c r="E159" s="145"/>
      <c r="F159" s="145"/>
    </row>
    <row r="160" spans="1:6" ht="18" customHeight="1" x14ac:dyDescent="0.3">
      <c r="A160" s="145"/>
      <c r="C160" s="145"/>
      <c r="D160" s="145"/>
      <c r="E160" s="145"/>
      <c r="F160" s="145"/>
    </row>
    <row r="161" spans="1:6" ht="18" customHeight="1" x14ac:dyDescent="0.3">
      <c r="A161" s="145"/>
      <c r="C161" s="145"/>
      <c r="D161" s="145"/>
      <c r="E161" s="145"/>
      <c r="F161" s="145"/>
    </row>
    <row r="162" spans="1:6" ht="18" customHeight="1" x14ac:dyDescent="0.3">
      <c r="A162" s="145"/>
      <c r="C162" s="145"/>
      <c r="D162" s="145"/>
      <c r="E162" s="145"/>
      <c r="F162" s="145"/>
    </row>
    <row r="163" spans="1:6" ht="18" customHeight="1" x14ac:dyDescent="0.3">
      <c r="A163" s="145"/>
      <c r="C163" s="145"/>
      <c r="D163" s="145"/>
      <c r="E163" s="145"/>
      <c r="F163" s="145"/>
    </row>
    <row r="164" spans="1:6" ht="18" customHeight="1" x14ac:dyDescent="0.3">
      <c r="A164" s="145"/>
      <c r="C164" s="145"/>
      <c r="D164" s="145"/>
      <c r="E164" s="145"/>
      <c r="F164" s="145"/>
    </row>
    <row r="165" spans="1:6" ht="18" customHeight="1" x14ac:dyDescent="0.3">
      <c r="A165" s="145"/>
      <c r="C165" s="145"/>
      <c r="D165" s="145"/>
      <c r="E165" s="145"/>
      <c r="F165" s="145"/>
    </row>
    <row r="166" spans="1:6" ht="18" customHeight="1" x14ac:dyDescent="0.3">
      <c r="A166" s="145"/>
      <c r="C166" s="145"/>
      <c r="D166" s="145"/>
      <c r="E166" s="145"/>
      <c r="F166" s="145"/>
    </row>
    <row r="167" spans="1:6" ht="18" customHeight="1" x14ac:dyDescent="0.3">
      <c r="A167" s="145"/>
      <c r="C167" s="145"/>
      <c r="D167" s="145"/>
      <c r="E167" s="145"/>
      <c r="F167" s="145"/>
    </row>
  </sheetData>
  <autoFilter ref="A5:B45" xr:uid="{00000000-0009-0000-0000-00001D000000}"/>
  <mergeCells count="3">
    <mergeCell ref="A4:B5"/>
    <mergeCell ref="C4:D4"/>
    <mergeCell ref="E4:F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DC90-69AD-4B6A-B98F-6A67353B2455}">
  <sheetPr>
    <tabColor rgb="FFFEF4E5"/>
  </sheetPr>
  <dimension ref="A1:I170"/>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2" style="138" customWidth="1"/>
    <col min="3" max="3" width="14" style="138" customWidth="1"/>
    <col min="4" max="4" width="24.44140625" style="138" customWidth="1"/>
    <col min="5" max="5" width="20.5546875" style="138" customWidth="1"/>
    <col min="6" max="6" width="18.21875" style="138" customWidth="1"/>
    <col min="7" max="7" width="21.44140625" style="138" customWidth="1"/>
    <col min="8" max="16384" width="8.5546875" style="138"/>
  </cols>
  <sheetData>
    <row r="1" spans="1:9" s="68" customFormat="1" ht="18" customHeight="1" x14ac:dyDescent="0.3">
      <c r="A1" s="382" t="s">
        <v>432</v>
      </c>
      <c r="B1" s="382" t="s">
        <v>433</v>
      </c>
      <c r="C1" s="382"/>
      <c r="D1" s="382"/>
      <c r="E1" s="382"/>
      <c r="F1" s="382"/>
      <c r="G1" s="382"/>
      <c r="H1" s="382"/>
      <c r="I1" s="382"/>
    </row>
    <row r="2" spans="1:9" ht="18" customHeight="1" x14ac:dyDescent="0.3">
      <c r="A2" s="136"/>
      <c r="B2" s="131" t="s">
        <v>434</v>
      </c>
      <c r="C2" s="136"/>
      <c r="D2" s="136"/>
      <c r="E2" s="136"/>
      <c r="F2" s="136"/>
      <c r="G2" s="136"/>
      <c r="H2" s="136"/>
      <c r="I2" s="136"/>
    </row>
    <row r="3" spans="1:9" ht="18" customHeight="1" x14ac:dyDescent="0.3">
      <c r="A3" s="179"/>
    </row>
    <row r="4" spans="1:9" ht="30" customHeight="1" x14ac:dyDescent="0.3">
      <c r="A4" s="646"/>
      <c r="B4" s="646"/>
      <c r="C4" s="614" t="s">
        <v>435</v>
      </c>
      <c r="D4" s="615"/>
      <c r="E4" s="612" t="s">
        <v>436</v>
      </c>
      <c r="F4" s="614" t="s">
        <v>437</v>
      </c>
      <c r="G4" s="615"/>
    </row>
    <row r="5" spans="1:9" s="145" customFormat="1" ht="30" customHeight="1" thickBot="1" x14ac:dyDescent="0.35">
      <c r="A5" s="641"/>
      <c r="B5" s="641"/>
      <c r="C5" s="170" t="s">
        <v>269</v>
      </c>
      <c r="D5" s="171" t="s">
        <v>206</v>
      </c>
      <c r="E5" s="647"/>
      <c r="F5" s="170" t="s">
        <v>438</v>
      </c>
      <c r="G5" s="171" t="s">
        <v>435</v>
      </c>
    </row>
    <row r="6" spans="1:9" s="145" customFormat="1" ht="30" customHeight="1" x14ac:dyDescent="0.3">
      <c r="A6" s="132">
        <v>41639</v>
      </c>
      <c r="B6" s="69" t="s">
        <v>1</v>
      </c>
      <c r="C6" s="147">
        <v>33</v>
      </c>
      <c r="D6" s="174">
        <v>66.900000000000006</v>
      </c>
      <c r="E6" s="158">
        <v>2.5</v>
      </c>
      <c r="F6" s="158">
        <v>16.3</v>
      </c>
      <c r="G6" s="174">
        <v>19.3</v>
      </c>
    </row>
    <row r="7" spans="1:9" s="145" customFormat="1" ht="30" customHeight="1" x14ac:dyDescent="0.3">
      <c r="A7" s="132">
        <v>41639</v>
      </c>
      <c r="B7" s="69" t="s">
        <v>2</v>
      </c>
      <c r="C7" s="147">
        <v>34</v>
      </c>
      <c r="D7" s="174">
        <v>86.7</v>
      </c>
      <c r="E7" s="158">
        <v>2.4</v>
      </c>
      <c r="F7" s="158">
        <v>18.399999999999999</v>
      </c>
      <c r="G7" s="174">
        <v>20.5</v>
      </c>
    </row>
    <row r="8" spans="1:9" s="145" customFormat="1" ht="30" customHeight="1" x14ac:dyDescent="0.3">
      <c r="A8" s="132">
        <v>41639</v>
      </c>
      <c r="B8" s="69" t="s">
        <v>3</v>
      </c>
      <c r="C8" s="147">
        <v>54</v>
      </c>
      <c r="D8" s="174">
        <v>80.8</v>
      </c>
      <c r="E8" s="158">
        <v>1.8</v>
      </c>
      <c r="F8" s="158">
        <v>15</v>
      </c>
      <c r="G8" s="174">
        <v>18.899999999999999</v>
      </c>
    </row>
    <row r="9" spans="1:9" s="145" customFormat="1" ht="30" customHeight="1" x14ac:dyDescent="0.3">
      <c r="A9" s="132">
        <v>41639</v>
      </c>
      <c r="B9" s="182" t="s">
        <v>98</v>
      </c>
      <c r="C9" s="147">
        <v>77</v>
      </c>
      <c r="D9" s="174">
        <v>83.9</v>
      </c>
      <c r="E9" s="158">
        <v>1.9</v>
      </c>
      <c r="F9" s="158">
        <v>17.899999999999999</v>
      </c>
      <c r="G9" s="174">
        <v>22.8</v>
      </c>
    </row>
    <row r="10" spans="1:9" s="192" customFormat="1" ht="30" customHeight="1" x14ac:dyDescent="0.3">
      <c r="A10" s="133">
        <v>41639</v>
      </c>
      <c r="B10" s="184" t="s">
        <v>247</v>
      </c>
      <c r="C10" s="191">
        <v>198</v>
      </c>
      <c r="D10" s="206">
        <v>69.7</v>
      </c>
      <c r="E10" s="154">
        <v>2.1</v>
      </c>
      <c r="F10" s="154">
        <v>17.100000000000001</v>
      </c>
      <c r="G10" s="206">
        <v>20.7</v>
      </c>
    </row>
    <row r="11" spans="1:9" s="145" customFormat="1" ht="30" customHeight="1" x14ac:dyDescent="0.3">
      <c r="A11" s="132">
        <v>42004</v>
      </c>
      <c r="B11" s="69" t="s">
        <v>1</v>
      </c>
      <c r="C11" s="147">
        <v>36</v>
      </c>
      <c r="D11" s="174">
        <v>99.3</v>
      </c>
      <c r="E11" s="158">
        <v>3.1</v>
      </c>
      <c r="F11" s="158">
        <v>24.7</v>
      </c>
      <c r="G11" s="174">
        <v>25.4</v>
      </c>
    </row>
    <row r="12" spans="1:9" s="145" customFormat="1" ht="30" customHeight="1" x14ac:dyDescent="0.3">
      <c r="A12" s="132">
        <v>42004</v>
      </c>
      <c r="B12" s="69" t="s">
        <v>2</v>
      </c>
      <c r="C12" s="147">
        <v>36</v>
      </c>
      <c r="D12" s="174">
        <v>96.2</v>
      </c>
      <c r="E12" s="158">
        <v>2.8</v>
      </c>
      <c r="F12" s="158">
        <v>22.8</v>
      </c>
      <c r="G12" s="174">
        <v>24.1</v>
      </c>
    </row>
    <row r="13" spans="1:9" s="145" customFormat="1" ht="30" customHeight="1" x14ac:dyDescent="0.3">
      <c r="A13" s="132">
        <v>42004</v>
      </c>
      <c r="B13" s="69" t="s">
        <v>3</v>
      </c>
      <c r="C13" s="147">
        <v>58</v>
      </c>
      <c r="D13" s="174">
        <v>91.2</v>
      </c>
      <c r="E13" s="158">
        <v>2.1</v>
      </c>
      <c r="F13" s="158">
        <v>20.3</v>
      </c>
      <c r="G13" s="174">
        <v>22.4</v>
      </c>
    </row>
    <row r="14" spans="1:9" s="145" customFormat="1" ht="30" customHeight="1" x14ac:dyDescent="0.3">
      <c r="A14" s="132">
        <v>42004</v>
      </c>
      <c r="B14" s="182" t="s">
        <v>98</v>
      </c>
      <c r="C14" s="147">
        <v>90</v>
      </c>
      <c r="D14" s="174">
        <v>92.3</v>
      </c>
      <c r="E14" s="158">
        <v>2.1</v>
      </c>
      <c r="F14" s="158">
        <v>22.1</v>
      </c>
      <c r="G14" s="174">
        <v>25.5</v>
      </c>
    </row>
    <row r="15" spans="1:9" s="192" customFormat="1" ht="30" customHeight="1" x14ac:dyDescent="0.3">
      <c r="A15" s="133">
        <v>42004</v>
      </c>
      <c r="B15" s="184" t="s">
        <v>247</v>
      </c>
      <c r="C15" s="191">
        <v>220</v>
      </c>
      <c r="D15" s="206">
        <v>98.4</v>
      </c>
      <c r="E15" s="154">
        <v>2.4</v>
      </c>
      <c r="F15" s="154">
        <v>22.2</v>
      </c>
      <c r="G15" s="206">
        <v>24.4</v>
      </c>
    </row>
    <row r="16" spans="1:9" s="145" customFormat="1" ht="30" customHeight="1" x14ac:dyDescent="0.3">
      <c r="A16" s="132">
        <v>42369</v>
      </c>
      <c r="B16" s="69" t="s">
        <v>1</v>
      </c>
      <c r="C16" s="147">
        <v>36</v>
      </c>
      <c r="D16" s="174">
        <v>100</v>
      </c>
      <c r="E16" s="158">
        <v>3.6</v>
      </c>
      <c r="F16" s="158">
        <v>29.3</v>
      </c>
      <c r="G16" s="174">
        <v>29.3</v>
      </c>
    </row>
    <row r="17" spans="1:7" s="145" customFormat="1" ht="30" customHeight="1" x14ac:dyDescent="0.3">
      <c r="A17" s="132">
        <v>42369</v>
      </c>
      <c r="B17" s="69" t="s">
        <v>2</v>
      </c>
      <c r="C17" s="147">
        <v>41</v>
      </c>
      <c r="D17" s="174">
        <v>100</v>
      </c>
      <c r="E17" s="158">
        <v>2.9</v>
      </c>
      <c r="F17" s="158">
        <v>25.8</v>
      </c>
      <c r="G17" s="174">
        <v>25.8</v>
      </c>
    </row>
    <row r="18" spans="1:7" s="145" customFormat="1" ht="30" customHeight="1" x14ac:dyDescent="0.3">
      <c r="A18" s="132">
        <v>42369</v>
      </c>
      <c r="B18" s="69" t="s">
        <v>3</v>
      </c>
      <c r="C18" s="147">
        <v>63</v>
      </c>
      <c r="D18" s="174">
        <v>100</v>
      </c>
      <c r="E18" s="158">
        <v>2.4</v>
      </c>
      <c r="F18" s="158">
        <v>26.4</v>
      </c>
      <c r="G18" s="174">
        <v>26.4</v>
      </c>
    </row>
    <row r="19" spans="1:7" s="145" customFormat="1" ht="30" customHeight="1" x14ac:dyDescent="0.3">
      <c r="A19" s="132">
        <v>42369</v>
      </c>
      <c r="B19" s="182" t="s">
        <v>98</v>
      </c>
      <c r="C19" s="147">
        <v>92</v>
      </c>
      <c r="D19" s="174">
        <v>99.6</v>
      </c>
      <c r="E19" s="158">
        <v>2.4</v>
      </c>
      <c r="F19" s="158">
        <v>28.6</v>
      </c>
      <c r="G19" s="174">
        <v>29.5</v>
      </c>
    </row>
    <row r="20" spans="1:7" s="192" customFormat="1" ht="30" customHeight="1" x14ac:dyDescent="0.3">
      <c r="A20" s="133">
        <v>42369</v>
      </c>
      <c r="B20" s="184" t="s">
        <v>247</v>
      </c>
      <c r="C20" s="191">
        <v>232</v>
      </c>
      <c r="D20" s="206">
        <v>100</v>
      </c>
      <c r="E20" s="154">
        <v>2.7</v>
      </c>
      <c r="F20" s="154">
        <v>27.6</v>
      </c>
      <c r="G20" s="206">
        <v>28</v>
      </c>
    </row>
    <row r="21" spans="1:7" s="145" customFormat="1" ht="30" customHeight="1" x14ac:dyDescent="0.3">
      <c r="A21" s="132">
        <v>42735</v>
      </c>
      <c r="B21" s="69" t="s">
        <v>1</v>
      </c>
      <c r="C21" s="147">
        <v>35</v>
      </c>
      <c r="D21" s="174">
        <v>100</v>
      </c>
      <c r="E21" s="158">
        <v>4.0999999999999996</v>
      </c>
      <c r="F21" s="158">
        <v>32</v>
      </c>
      <c r="G21" s="174">
        <v>32</v>
      </c>
    </row>
    <row r="22" spans="1:7" s="145" customFormat="1" ht="30" customHeight="1" x14ac:dyDescent="0.3">
      <c r="A22" s="132">
        <v>42735</v>
      </c>
      <c r="B22" s="69" t="s">
        <v>2</v>
      </c>
      <c r="C22" s="147">
        <v>35</v>
      </c>
      <c r="D22" s="174">
        <v>97.7</v>
      </c>
      <c r="E22" s="158">
        <v>3.6</v>
      </c>
      <c r="F22" s="158">
        <v>30.2</v>
      </c>
      <c r="G22" s="174">
        <v>31</v>
      </c>
    </row>
    <row r="23" spans="1:7" s="145" customFormat="1" ht="30" customHeight="1" x14ac:dyDescent="0.3">
      <c r="A23" s="132">
        <v>42735</v>
      </c>
      <c r="B23" s="69" t="s">
        <v>3</v>
      </c>
      <c r="C23" s="147">
        <v>67</v>
      </c>
      <c r="D23" s="174">
        <v>100</v>
      </c>
      <c r="E23" s="158">
        <v>2.7</v>
      </c>
      <c r="F23" s="158">
        <v>29.1</v>
      </c>
      <c r="G23" s="174">
        <v>29.1</v>
      </c>
    </row>
    <row r="24" spans="1:7" s="145" customFormat="1" ht="30" customHeight="1" x14ac:dyDescent="0.3">
      <c r="A24" s="132">
        <v>42735</v>
      </c>
      <c r="B24" s="182" t="s">
        <v>98</v>
      </c>
      <c r="C24" s="147">
        <v>91</v>
      </c>
      <c r="D24" s="174">
        <v>99.7</v>
      </c>
      <c r="E24" s="158">
        <v>2.6</v>
      </c>
      <c r="F24" s="158">
        <v>30.5</v>
      </c>
      <c r="G24" s="174">
        <v>30.8</v>
      </c>
    </row>
    <row r="25" spans="1:7" s="192" customFormat="1" ht="30" customHeight="1" x14ac:dyDescent="0.3">
      <c r="A25" s="133">
        <v>42735</v>
      </c>
      <c r="B25" s="184" t="s">
        <v>247</v>
      </c>
      <c r="C25" s="191">
        <v>228</v>
      </c>
      <c r="D25" s="206">
        <v>99.7</v>
      </c>
      <c r="E25" s="154">
        <v>3</v>
      </c>
      <c r="F25" s="154">
        <v>30.3</v>
      </c>
      <c r="G25" s="206">
        <v>30.5</v>
      </c>
    </row>
    <row r="26" spans="1:7" s="145" customFormat="1" ht="30" customHeight="1" x14ac:dyDescent="0.3">
      <c r="A26" s="132">
        <v>43100</v>
      </c>
      <c r="B26" s="69" t="s">
        <v>1</v>
      </c>
      <c r="C26" s="145">
        <v>34</v>
      </c>
      <c r="D26" s="176">
        <v>100</v>
      </c>
      <c r="E26" s="160">
        <v>4.4000000000000004</v>
      </c>
      <c r="F26" s="160">
        <v>34.9</v>
      </c>
      <c r="G26" s="176">
        <v>34.9</v>
      </c>
    </row>
    <row r="27" spans="1:7" s="145" customFormat="1" ht="30" customHeight="1" x14ac:dyDescent="0.3">
      <c r="A27" s="132">
        <v>43100</v>
      </c>
      <c r="B27" s="69" t="s">
        <v>2</v>
      </c>
      <c r="C27" s="147">
        <v>37</v>
      </c>
      <c r="D27" s="174">
        <v>100</v>
      </c>
      <c r="E27" s="158">
        <v>3.7</v>
      </c>
      <c r="F27" s="158">
        <v>32.4</v>
      </c>
      <c r="G27" s="174">
        <v>32.4</v>
      </c>
    </row>
    <row r="28" spans="1:7" s="145" customFormat="1" ht="30" customHeight="1" x14ac:dyDescent="0.3">
      <c r="A28" s="132">
        <v>43100</v>
      </c>
      <c r="B28" s="69" t="s">
        <v>3</v>
      </c>
      <c r="C28" s="147">
        <v>68</v>
      </c>
      <c r="D28" s="174">
        <v>100</v>
      </c>
      <c r="E28" s="158">
        <v>3.1</v>
      </c>
      <c r="F28" s="158">
        <v>32.200000000000003</v>
      </c>
      <c r="G28" s="174">
        <v>32.700000000000003</v>
      </c>
    </row>
    <row r="29" spans="1:7" s="145" customFormat="1" ht="30" customHeight="1" x14ac:dyDescent="0.3">
      <c r="A29" s="132">
        <v>43100</v>
      </c>
      <c r="B29" s="182" t="s">
        <v>98</v>
      </c>
      <c r="C29" s="147">
        <v>88</v>
      </c>
      <c r="D29" s="174">
        <v>99.6</v>
      </c>
      <c r="E29" s="158">
        <v>3</v>
      </c>
      <c r="F29" s="158">
        <v>34.700000000000003</v>
      </c>
      <c r="G29" s="174">
        <v>35.1</v>
      </c>
    </row>
    <row r="30" spans="1:7" s="192" customFormat="1" ht="30" customHeight="1" x14ac:dyDescent="0.3">
      <c r="A30" s="133">
        <v>43100</v>
      </c>
      <c r="B30" s="184" t="s">
        <v>247</v>
      </c>
      <c r="C30" s="191">
        <v>227</v>
      </c>
      <c r="D30" s="206">
        <v>100</v>
      </c>
      <c r="E30" s="154">
        <v>4.4000000000000004</v>
      </c>
      <c r="F30" s="154">
        <v>34.9</v>
      </c>
      <c r="G30" s="206">
        <v>34.9</v>
      </c>
    </row>
    <row r="31" spans="1:7" s="145" customFormat="1" ht="30" customHeight="1" x14ac:dyDescent="0.3">
      <c r="A31" s="132">
        <v>43465</v>
      </c>
      <c r="B31" s="69" t="s">
        <v>1</v>
      </c>
      <c r="C31" s="147">
        <v>34</v>
      </c>
      <c r="D31" s="174">
        <v>100</v>
      </c>
      <c r="E31" s="158">
        <v>4.5999999999999996</v>
      </c>
      <c r="F31" s="158">
        <v>36.9</v>
      </c>
      <c r="G31" s="174">
        <v>36.9</v>
      </c>
    </row>
    <row r="32" spans="1:7" s="145" customFormat="1" ht="30" customHeight="1" x14ac:dyDescent="0.3">
      <c r="A32" s="132">
        <v>43465</v>
      </c>
      <c r="B32" s="69" t="s">
        <v>2</v>
      </c>
      <c r="C32" s="147">
        <v>39</v>
      </c>
      <c r="D32" s="174">
        <v>100</v>
      </c>
      <c r="E32" s="158">
        <v>4.0999999999999996</v>
      </c>
      <c r="F32" s="158">
        <v>35.5</v>
      </c>
      <c r="G32" s="174">
        <v>35.5</v>
      </c>
    </row>
    <row r="33" spans="1:7" s="145" customFormat="1" ht="30" customHeight="1" x14ac:dyDescent="0.3">
      <c r="A33" s="132">
        <v>43465</v>
      </c>
      <c r="B33" s="69" t="s">
        <v>3</v>
      </c>
      <c r="C33" s="147">
        <v>71</v>
      </c>
      <c r="D33" s="174">
        <v>99.4</v>
      </c>
      <c r="E33" s="158">
        <v>3.3</v>
      </c>
      <c r="F33" s="158">
        <v>35.5</v>
      </c>
      <c r="G33" s="174">
        <v>36</v>
      </c>
    </row>
    <row r="34" spans="1:7" s="145" customFormat="1" ht="30" customHeight="1" x14ac:dyDescent="0.3">
      <c r="A34" s="132">
        <v>43465</v>
      </c>
      <c r="B34" s="182" t="s">
        <v>98</v>
      </c>
      <c r="C34" s="147">
        <v>82</v>
      </c>
      <c r="D34" s="174">
        <v>98.9</v>
      </c>
      <c r="E34" s="158">
        <v>3.1</v>
      </c>
      <c r="F34" s="158">
        <v>36.299999999999997</v>
      </c>
      <c r="G34" s="174">
        <v>36.700000000000003</v>
      </c>
    </row>
    <row r="35" spans="1:7" s="192" customFormat="1" ht="30" customHeight="1" x14ac:dyDescent="0.3">
      <c r="A35" s="133">
        <v>43465</v>
      </c>
      <c r="B35" s="184" t="s">
        <v>247</v>
      </c>
      <c r="C35" s="191">
        <v>226</v>
      </c>
      <c r="D35" s="206">
        <v>99.9</v>
      </c>
      <c r="E35" s="154">
        <v>3.6</v>
      </c>
      <c r="F35" s="154">
        <v>36</v>
      </c>
      <c r="G35" s="206">
        <v>36.299999999999997</v>
      </c>
    </row>
    <row r="36" spans="1:7" s="145" customFormat="1" ht="30" customHeight="1" x14ac:dyDescent="0.3">
      <c r="A36" s="132">
        <v>43830</v>
      </c>
      <c r="B36" s="69" t="s">
        <v>1</v>
      </c>
      <c r="C36" s="147">
        <v>33</v>
      </c>
      <c r="D36" s="174">
        <v>100</v>
      </c>
      <c r="E36" s="158">
        <v>4.4000000000000004</v>
      </c>
      <c r="F36" s="158">
        <v>35.5</v>
      </c>
      <c r="G36" s="174">
        <v>35.5</v>
      </c>
    </row>
    <row r="37" spans="1:7" s="145" customFormat="1" ht="30" customHeight="1" x14ac:dyDescent="0.3">
      <c r="A37" s="132">
        <v>43830</v>
      </c>
      <c r="B37" s="69" t="s">
        <v>2</v>
      </c>
      <c r="C37" s="147">
        <v>33</v>
      </c>
      <c r="D37" s="174">
        <v>100</v>
      </c>
      <c r="E37" s="158">
        <v>4.3</v>
      </c>
      <c r="F37" s="158">
        <v>37.299999999999997</v>
      </c>
      <c r="G37" s="174">
        <v>37.299999999999997</v>
      </c>
    </row>
    <row r="38" spans="1:7" s="145" customFormat="1" ht="30" customHeight="1" x14ac:dyDescent="0.3">
      <c r="A38" s="132">
        <v>43830</v>
      </c>
      <c r="B38" s="69" t="s">
        <v>3</v>
      </c>
      <c r="C38" s="147">
        <v>71</v>
      </c>
      <c r="D38" s="174">
        <v>100</v>
      </c>
      <c r="E38" s="158">
        <v>3.4</v>
      </c>
      <c r="F38" s="158">
        <v>36.1</v>
      </c>
      <c r="G38" s="174">
        <v>36.1</v>
      </c>
    </row>
    <row r="39" spans="1:7" s="145" customFormat="1" ht="30" customHeight="1" x14ac:dyDescent="0.3">
      <c r="A39" s="132">
        <v>43830</v>
      </c>
      <c r="B39" s="182" t="s">
        <v>98</v>
      </c>
      <c r="C39" s="147">
        <v>89</v>
      </c>
      <c r="D39" s="174">
        <v>99.3</v>
      </c>
      <c r="E39" s="158">
        <v>3.1</v>
      </c>
      <c r="F39" s="158">
        <v>36.700000000000003</v>
      </c>
      <c r="G39" s="174">
        <v>37.1</v>
      </c>
    </row>
    <row r="40" spans="1:7" s="192" customFormat="1" ht="30" customHeight="1" x14ac:dyDescent="0.3">
      <c r="A40" s="133">
        <v>43830</v>
      </c>
      <c r="B40" s="184" t="s">
        <v>247</v>
      </c>
      <c r="C40" s="191">
        <v>226</v>
      </c>
      <c r="D40" s="206">
        <v>99.9</v>
      </c>
      <c r="E40" s="154">
        <v>3.6</v>
      </c>
      <c r="F40" s="154">
        <v>36.4</v>
      </c>
      <c r="G40" s="206">
        <v>36.6</v>
      </c>
    </row>
    <row r="41" spans="1:7" s="145" customFormat="1" ht="30" customHeight="1" x14ac:dyDescent="0.3">
      <c r="A41" s="132">
        <v>44196</v>
      </c>
      <c r="B41" s="69" t="s">
        <v>1</v>
      </c>
      <c r="C41" s="147">
        <v>33</v>
      </c>
      <c r="D41" s="222">
        <v>100</v>
      </c>
      <c r="E41" s="158">
        <v>4.8</v>
      </c>
      <c r="F41" s="158">
        <v>38.799999999999997</v>
      </c>
      <c r="G41" s="174">
        <v>38.799999999999997</v>
      </c>
    </row>
    <row r="42" spans="1:7" s="145" customFormat="1" ht="30" customHeight="1" x14ac:dyDescent="0.3">
      <c r="A42" s="132">
        <v>44196</v>
      </c>
      <c r="B42" s="69" t="s">
        <v>2</v>
      </c>
      <c r="C42" s="147">
        <v>37</v>
      </c>
      <c r="D42" s="222">
        <v>100</v>
      </c>
      <c r="E42" s="158">
        <v>4.8</v>
      </c>
      <c r="F42" s="158">
        <v>40.6</v>
      </c>
      <c r="G42" s="174">
        <v>40.6</v>
      </c>
    </row>
    <row r="43" spans="1:7" s="145" customFormat="1" ht="30" customHeight="1" x14ac:dyDescent="0.3">
      <c r="A43" s="132">
        <v>44196</v>
      </c>
      <c r="B43" s="69" t="s">
        <v>3</v>
      </c>
      <c r="C43" s="147">
        <v>67</v>
      </c>
      <c r="D43" s="222">
        <v>100</v>
      </c>
      <c r="E43" s="158">
        <v>3.5</v>
      </c>
      <c r="F43" s="158">
        <v>38.4</v>
      </c>
      <c r="G43" s="174">
        <v>38.4</v>
      </c>
    </row>
    <row r="44" spans="1:7" s="145" customFormat="1" ht="30" customHeight="1" x14ac:dyDescent="0.3">
      <c r="A44" s="132">
        <v>44196</v>
      </c>
      <c r="B44" s="182" t="s">
        <v>98</v>
      </c>
      <c r="C44" s="147">
        <v>86</v>
      </c>
      <c r="D44" s="222">
        <v>99.4</v>
      </c>
      <c r="E44" s="158">
        <v>3.2</v>
      </c>
      <c r="F44" s="158">
        <v>38.6</v>
      </c>
      <c r="G44" s="174">
        <v>39.1</v>
      </c>
    </row>
    <row r="45" spans="1:7" s="192" customFormat="1" ht="30" customHeight="1" x14ac:dyDescent="0.3">
      <c r="A45" s="133">
        <v>44196</v>
      </c>
      <c r="B45" s="184" t="s">
        <v>247</v>
      </c>
      <c r="C45" s="191">
        <v>223</v>
      </c>
      <c r="D45" s="206">
        <v>100</v>
      </c>
      <c r="E45" s="154">
        <v>3.8</v>
      </c>
      <c r="F45" s="154">
        <v>38.799999999999997</v>
      </c>
      <c r="G45" s="206">
        <v>39.1</v>
      </c>
    </row>
    <row r="46" spans="1:7" s="145" customFormat="1" ht="30" customHeight="1" x14ac:dyDescent="0.3">
      <c r="A46" s="107">
        <v>44561</v>
      </c>
      <c r="B46" s="69" t="s">
        <v>1</v>
      </c>
      <c r="C46" s="145">
        <v>33</v>
      </c>
      <c r="D46" s="176">
        <v>100</v>
      </c>
      <c r="E46" s="160">
        <v>4.9000000000000004</v>
      </c>
      <c r="F46" s="160">
        <v>40.1</v>
      </c>
      <c r="G46" s="176">
        <v>40.1</v>
      </c>
    </row>
    <row r="47" spans="1:7" s="145" customFormat="1" ht="30" customHeight="1" x14ac:dyDescent="0.3">
      <c r="A47" s="107">
        <v>44561</v>
      </c>
      <c r="B47" s="69" t="s">
        <v>2</v>
      </c>
      <c r="C47" s="145">
        <v>35</v>
      </c>
      <c r="D47" s="176">
        <v>100</v>
      </c>
      <c r="E47" s="160">
        <v>4.9000000000000004</v>
      </c>
      <c r="F47" s="160">
        <v>43.5</v>
      </c>
      <c r="G47" s="176">
        <v>43.5</v>
      </c>
    </row>
    <row r="48" spans="1:7" s="145" customFormat="1" ht="30" customHeight="1" x14ac:dyDescent="0.3">
      <c r="A48" s="107">
        <v>44561</v>
      </c>
      <c r="B48" s="69" t="s">
        <v>3</v>
      </c>
      <c r="C48" s="145">
        <v>68</v>
      </c>
      <c r="D48" s="176">
        <v>100</v>
      </c>
      <c r="E48" s="160">
        <v>3.7</v>
      </c>
      <c r="F48" s="160">
        <v>41.4</v>
      </c>
      <c r="G48" s="176">
        <v>41.4</v>
      </c>
    </row>
    <row r="49" spans="1:7" s="145" customFormat="1" ht="30" customHeight="1" x14ac:dyDescent="0.3">
      <c r="A49" s="107">
        <v>44561</v>
      </c>
      <c r="B49" s="182" t="s">
        <v>98</v>
      </c>
      <c r="C49" s="145">
        <v>79</v>
      </c>
      <c r="D49" s="176">
        <v>99.4</v>
      </c>
      <c r="E49" s="160">
        <v>3.4</v>
      </c>
      <c r="F49" s="160">
        <v>40.5</v>
      </c>
      <c r="G49" s="176">
        <v>41</v>
      </c>
    </row>
    <row r="50" spans="1:7" s="192" customFormat="1" ht="30" customHeight="1" x14ac:dyDescent="0.3">
      <c r="A50" s="149">
        <v>44561</v>
      </c>
      <c r="B50" s="184" t="s">
        <v>247</v>
      </c>
      <c r="C50" s="192">
        <v>215</v>
      </c>
      <c r="D50" s="188">
        <v>100</v>
      </c>
      <c r="E50" s="186">
        <v>4</v>
      </c>
      <c r="F50" s="186">
        <v>41.2</v>
      </c>
      <c r="G50" s="188">
        <v>41.4</v>
      </c>
    </row>
    <row r="51" spans="1:7" s="145" customFormat="1" ht="30" customHeight="1" x14ac:dyDescent="0.3">
      <c r="A51" s="148"/>
    </row>
    <row r="52" spans="1:7" s="145" customFormat="1" ht="30" customHeight="1" x14ac:dyDescent="0.3">
      <c r="A52" s="148"/>
    </row>
    <row r="53" spans="1:7" s="145" customFormat="1" ht="30" customHeight="1" x14ac:dyDescent="0.3"/>
    <row r="54" spans="1:7" s="145" customFormat="1" ht="30" customHeight="1" x14ac:dyDescent="0.3"/>
    <row r="55" spans="1:7" s="145" customFormat="1" ht="30" customHeight="1" x14ac:dyDescent="0.3"/>
    <row r="56" spans="1:7" s="145" customFormat="1" ht="30" customHeight="1" x14ac:dyDescent="0.3"/>
    <row r="57" spans="1:7" s="145" customFormat="1" ht="30" customHeight="1" x14ac:dyDescent="0.3"/>
    <row r="58" spans="1:7" s="145" customFormat="1" ht="30" customHeight="1" x14ac:dyDescent="0.3"/>
    <row r="59" spans="1:7" s="145" customFormat="1" ht="30" customHeight="1" x14ac:dyDescent="0.3"/>
    <row r="60" spans="1:7" s="145" customFormat="1" ht="30" customHeight="1" x14ac:dyDescent="0.3"/>
    <row r="61" spans="1:7" s="145" customFormat="1" ht="30" customHeight="1" x14ac:dyDescent="0.3"/>
    <row r="62" spans="1:7" s="145" customFormat="1" ht="30" customHeight="1" x14ac:dyDescent="0.3"/>
    <row r="63" spans="1:7" s="145" customFormat="1" ht="30" customHeight="1" x14ac:dyDescent="0.3"/>
    <row r="64" spans="1:7"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18" customHeight="1" x14ac:dyDescent="0.3"/>
    <row r="88" s="145" customFormat="1" ht="18" customHeight="1" x14ac:dyDescent="0.3"/>
    <row r="89" s="145" customFormat="1" ht="18" customHeight="1" x14ac:dyDescent="0.3"/>
    <row r="90" s="145" customFormat="1" ht="18" customHeight="1" x14ac:dyDescent="0.3"/>
    <row r="91" s="145" customFormat="1" ht="18" customHeight="1" x14ac:dyDescent="0.3"/>
    <row r="92" s="145" customFormat="1" ht="18" customHeight="1" x14ac:dyDescent="0.3"/>
    <row r="93" s="145" customFormat="1" ht="18" customHeight="1" x14ac:dyDescent="0.3"/>
    <row r="94" s="145" customFormat="1" ht="18" customHeight="1" x14ac:dyDescent="0.3"/>
    <row r="95" s="145" customFormat="1" ht="18" customHeight="1" x14ac:dyDescent="0.3"/>
    <row r="96" s="145" customFormat="1" ht="18" customHeight="1" x14ac:dyDescent="0.3"/>
    <row r="97" s="145" customFormat="1" ht="18" customHeight="1" x14ac:dyDescent="0.3"/>
    <row r="98" s="145" customFormat="1" ht="18" customHeight="1" x14ac:dyDescent="0.3"/>
    <row r="99" s="145" customFormat="1" ht="18" customHeight="1" x14ac:dyDescent="0.3"/>
    <row r="100" s="145" customFormat="1" ht="18" customHeight="1" x14ac:dyDescent="0.3"/>
    <row r="101" s="145" customFormat="1" ht="18" customHeight="1" x14ac:dyDescent="0.3"/>
    <row r="102" s="145" customFormat="1" ht="18" customHeight="1" x14ac:dyDescent="0.3"/>
    <row r="103" s="145" customFormat="1" ht="18" customHeight="1" x14ac:dyDescent="0.3"/>
    <row r="104" s="145" customFormat="1" ht="18" customHeight="1" x14ac:dyDescent="0.3"/>
    <row r="105" s="145" customFormat="1" ht="18" customHeight="1" x14ac:dyDescent="0.3"/>
    <row r="106" s="145" customFormat="1" ht="18" customHeight="1" x14ac:dyDescent="0.3"/>
    <row r="107" s="145" customFormat="1" ht="18" customHeight="1" x14ac:dyDescent="0.3"/>
    <row r="108" s="145" customFormat="1" ht="18" customHeight="1" x14ac:dyDescent="0.3"/>
    <row r="109" s="145" customFormat="1" ht="18" customHeight="1" x14ac:dyDescent="0.3"/>
    <row r="110" s="145" customFormat="1" ht="18" customHeight="1" x14ac:dyDescent="0.3"/>
    <row r="111" s="145" customFormat="1" ht="18" customHeight="1" x14ac:dyDescent="0.3"/>
    <row r="112" s="145" customFormat="1" ht="18" customHeight="1" x14ac:dyDescent="0.3"/>
    <row r="113" s="145" customFormat="1" ht="18" customHeight="1" x14ac:dyDescent="0.3"/>
    <row r="114" s="145" customFormat="1" ht="18" customHeight="1" x14ac:dyDescent="0.3"/>
    <row r="115" s="145" customFormat="1" ht="18" customHeight="1" x14ac:dyDescent="0.3"/>
    <row r="116" s="145" customFormat="1" ht="18" customHeight="1" x14ac:dyDescent="0.3"/>
    <row r="117" s="145" customFormat="1" ht="18" customHeight="1" x14ac:dyDescent="0.3"/>
    <row r="118" s="145" customFormat="1" ht="18" customHeight="1" x14ac:dyDescent="0.3"/>
    <row r="119" s="145" customFormat="1" ht="18" customHeight="1" x14ac:dyDescent="0.3"/>
    <row r="120" s="145" customFormat="1" ht="18" customHeight="1" x14ac:dyDescent="0.3"/>
    <row r="121" s="145" customFormat="1" ht="18" customHeight="1" x14ac:dyDescent="0.3"/>
    <row r="122" s="145" customFormat="1" ht="18" customHeight="1" x14ac:dyDescent="0.3"/>
    <row r="123" s="145" customFormat="1" ht="18" customHeight="1" x14ac:dyDescent="0.3"/>
    <row r="124" s="145" customFormat="1" ht="18" customHeight="1" x14ac:dyDescent="0.3"/>
    <row r="125" s="145" customFormat="1" ht="18" customHeight="1" x14ac:dyDescent="0.3"/>
    <row r="126" s="145" customFormat="1" ht="18" customHeight="1" x14ac:dyDescent="0.3"/>
    <row r="127" s="145" customFormat="1" ht="18" customHeight="1" x14ac:dyDescent="0.3"/>
    <row r="128" s="145" customFormat="1" ht="18" customHeight="1" x14ac:dyDescent="0.3"/>
    <row r="129" s="145" customFormat="1" ht="18" customHeight="1" x14ac:dyDescent="0.3"/>
    <row r="130" s="145" customFormat="1" ht="18" customHeight="1" x14ac:dyDescent="0.3"/>
    <row r="131" s="145" customFormat="1" ht="18" customHeight="1" x14ac:dyDescent="0.3"/>
    <row r="132" s="145" customFormat="1" ht="18" customHeight="1" x14ac:dyDescent="0.3"/>
    <row r="133" s="145" customFormat="1" ht="18" customHeight="1" x14ac:dyDescent="0.3"/>
    <row r="134" s="145" customFormat="1" ht="18" customHeight="1" x14ac:dyDescent="0.3"/>
    <row r="135" s="145" customFormat="1" ht="18" customHeight="1" x14ac:dyDescent="0.3"/>
    <row r="136" s="145" customFormat="1" ht="18" customHeight="1" x14ac:dyDescent="0.3"/>
    <row r="137" s="145" customFormat="1" ht="18" customHeight="1" x14ac:dyDescent="0.3"/>
    <row r="138" s="145" customFormat="1" ht="18" customHeight="1" x14ac:dyDescent="0.3"/>
    <row r="139" s="145" customFormat="1" ht="18" customHeight="1" x14ac:dyDescent="0.3"/>
    <row r="140" s="145" customFormat="1" ht="18" customHeight="1" x14ac:dyDescent="0.3"/>
    <row r="141" s="145" customFormat="1" ht="18" customHeight="1" x14ac:dyDescent="0.3"/>
    <row r="142" s="145" customFormat="1" ht="18" customHeight="1" x14ac:dyDescent="0.3"/>
    <row r="143" s="145" customFormat="1" ht="18" customHeight="1" x14ac:dyDescent="0.3"/>
    <row r="144" s="145" customFormat="1" ht="18" customHeight="1" x14ac:dyDescent="0.3"/>
    <row r="145" s="145" customFormat="1" ht="18" customHeight="1" x14ac:dyDescent="0.3"/>
    <row r="146" s="145" customFormat="1" ht="18" customHeight="1" x14ac:dyDescent="0.3"/>
    <row r="147" s="145" customFormat="1" ht="18" customHeight="1" x14ac:dyDescent="0.3"/>
    <row r="148" s="145" customFormat="1" ht="18" customHeight="1" x14ac:dyDescent="0.3"/>
    <row r="149" s="145" customFormat="1" ht="18" customHeight="1" x14ac:dyDescent="0.3"/>
    <row r="150" s="145" customFormat="1" ht="18" customHeight="1" x14ac:dyDescent="0.3"/>
    <row r="151" s="145" customFormat="1" ht="18" customHeight="1" x14ac:dyDescent="0.3"/>
    <row r="152" s="145" customFormat="1" ht="18" customHeight="1" x14ac:dyDescent="0.3"/>
    <row r="153" s="145" customFormat="1" ht="18" customHeight="1" x14ac:dyDescent="0.3"/>
    <row r="154" s="145" customFormat="1" ht="18" customHeight="1" x14ac:dyDescent="0.3"/>
    <row r="155" s="145" customFormat="1" ht="18" customHeight="1" x14ac:dyDescent="0.3"/>
    <row r="156" s="145" customFormat="1" ht="18" customHeight="1" x14ac:dyDescent="0.3"/>
    <row r="157" s="145" customFormat="1" ht="18" customHeight="1" x14ac:dyDescent="0.3"/>
    <row r="158" s="145" customFormat="1" ht="18" customHeight="1" x14ac:dyDescent="0.3"/>
    <row r="159" s="145" customFormat="1" ht="18" customHeight="1" x14ac:dyDescent="0.3"/>
    <row r="160" s="145" customFormat="1" ht="18" customHeight="1" x14ac:dyDescent="0.3"/>
    <row r="161" s="145" customFormat="1" ht="18" customHeight="1" x14ac:dyDescent="0.3"/>
    <row r="162" s="145" customFormat="1" ht="18" customHeight="1" x14ac:dyDescent="0.3"/>
    <row r="163" s="145" customFormat="1" ht="18" customHeight="1" x14ac:dyDescent="0.3"/>
    <row r="164" s="145" customFormat="1" ht="18" customHeight="1" x14ac:dyDescent="0.3"/>
    <row r="165" s="145" customFormat="1" ht="18" customHeight="1" x14ac:dyDescent="0.3"/>
    <row r="166" s="145" customFormat="1" ht="18" customHeight="1" x14ac:dyDescent="0.3"/>
    <row r="167" s="145" customFormat="1" ht="18" customHeight="1" x14ac:dyDescent="0.3"/>
    <row r="168" s="145" customFormat="1" ht="18" customHeight="1" x14ac:dyDescent="0.3"/>
    <row r="169" s="145" customFormat="1" ht="18" customHeight="1" x14ac:dyDescent="0.3"/>
    <row r="170" s="145" customFormat="1" ht="18" customHeight="1" x14ac:dyDescent="0.3"/>
  </sheetData>
  <autoFilter ref="A5:B5" xr:uid="{00000000-0009-0000-0000-00001E000000}"/>
  <mergeCells count="4">
    <mergeCell ref="A4:B5"/>
    <mergeCell ref="C4:D4"/>
    <mergeCell ref="E4:E5"/>
    <mergeCell ref="F4:G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35F8-D6FC-4205-B407-16C7B57CA661}">
  <sheetPr>
    <tabColor rgb="FFFEF4E5"/>
  </sheetPr>
  <dimension ref="A1:I161"/>
  <sheetViews>
    <sheetView workbookViewId="0">
      <pane xSplit="2" ySplit="5"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13.21875" style="138" customWidth="1"/>
    <col min="3" max="3" width="17" style="138" customWidth="1"/>
    <col min="4" max="4" width="25.44140625" style="138" customWidth="1"/>
    <col min="5" max="7" width="20.109375" style="138" customWidth="1"/>
    <col min="8" max="16384" width="8.5546875" style="138"/>
  </cols>
  <sheetData>
    <row r="1" spans="1:9" s="68" customFormat="1" ht="18" customHeight="1" x14ac:dyDescent="0.3">
      <c r="A1" s="382" t="s">
        <v>439</v>
      </c>
      <c r="B1" s="382" t="s">
        <v>440</v>
      </c>
      <c r="C1" s="382"/>
      <c r="D1" s="382"/>
      <c r="E1" s="382"/>
      <c r="F1" s="382"/>
      <c r="G1" s="382"/>
      <c r="H1" s="382"/>
      <c r="I1" s="382"/>
    </row>
    <row r="2" spans="1:9" ht="18" customHeight="1" x14ac:dyDescent="0.3">
      <c r="A2" s="136"/>
      <c r="B2" s="131" t="s">
        <v>441</v>
      </c>
      <c r="C2" s="136"/>
      <c r="D2" s="136"/>
      <c r="E2" s="136"/>
      <c r="F2" s="136"/>
      <c r="G2" s="136"/>
      <c r="H2" s="136"/>
      <c r="I2" s="136"/>
    </row>
    <row r="3" spans="1:9" ht="18" customHeight="1" x14ac:dyDescent="0.3">
      <c r="A3" s="179"/>
    </row>
    <row r="4" spans="1:9" ht="30" customHeight="1" x14ac:dyDescent="0.3">
      <c r="A4" s="646"/>
      <c r="B4" s="646"/>
      <c r="C4" s="614" t="s">
        <v>435</v>
      </c>
      <c r="D4" s="615"/>
      <c r="E4" s="612" t="s">
        <v>436</v>
      </c>
      <c r="F4" s="614" t="s">
        <v>437</v>
      </c>
      <c r="G4" s="615"/>
    </row>
    <row r="5" spans="1:9" s="145" customFormat="1" ht="30" customHeight="1" thickBot="1" x14ac:dyDescent="0.35">
      <c r="A5" s="641"/>
      <c r="B5" s="641"/>
      <c r="C5" s="170" t="s">
        <v>269</v>
      </c>
      <c r="D5" s="171" t="s">
        <v>215</v>
      </c>
      <c r="E5" s="647"/>
      <c r="F5" s="170" t="s">
        <v>438</v>
      </c>
      <c r="G5" s="171" t="s">
        <v>435</v>
      </c>
    </row>
    <row r="6" spans="1:9" s="145" customFormat="1" ht="30" customHeight="1" x14ac:dyDescent="0.3">
      <c r="A6" s="132">
        <v>41639</v>
      </c>
      <c r="B6" s="182" t="s">
        <v>96</v>
      </c>
      <c r="C6" s="147">
        <v>49</v>
      </c>
      <c r="D6" s="174">
        <v>97.7</v>
      </c>
      <c r="E6" s="158">
        <v>2.4</v>
      </c>
      <c r="F6" s="158">
        <v>18.399999999999999</v>
      </c>
      <c r="G6" s="174">
        <v>20.3</v>
      </c>
    </row>
    <row r="7" spans="1:9" s="145" customFormat="1" ht="30" customHeight="1" x14ac:dyDescent="0.3">
      <c r="A7" s="132">
        <v>41639</v>
      </c>
      <c r="B7" s="182" t="s">
        <v>97</v>
      </c>
      <c r="C7" s="147">
        <v>103</v>
      </c>
      <c r="D7" s="174">
        <v>56.7</v>
      </c>
      <c r="E7" s="158">
        <v>2</v>
      </c>
      <c r="F7" s="158">
        <v>16.3</v>
      </c>
      <c r="G7" s="174">
        <v>21.4</v>
      </c>
    </row>
    <row r="8" spans="1:9" s="145" customFormat="1" ht="30" customHeight="1" x14ac:dyDescent="0.3">
      <c r="A8" s="132">
        <v>41639</v>
      </c>
      <c r="B8" s="182" t="s">
        <v>134</v>
      </c>
      <c r="C8" s="147">
        <v>46</v>
      </c>
      <c r="D8" s="174">
        <v>61.3</v>
      </c>
      <c r="E8" s="158">
        <v>1.9</v>
      </c>
      <c r="F8" s="158">
        <v>16.899999999999999</v>
      </c>
      <c r="G8" s="174">
        <v>19.8</v>
      </c>
    </row>
    <row r="9" spans="1:9" s="192" customFormat="1" ht="30" customHeight="1" x14ac:dyDescent="0.3">
      <c r="A9" s="133">
        <v>41639</v>
      </c>
      <c r="B9" s="184" t="s">
        <v>94</v>
      </c>
      <c r="C9" s="191">
        <v>198</v>
      </c>
      <c r="D9" s="206">
        <v>69.7</v>
      </c>
      <c r="E9" s="154">
        <v>2.1</v>
      </c>
      <c r="F9" s="154">
        <v>17.100000000000001</v>
      </c>
      <c r="G9" s="206">
        <v>20.7</v>
      </c>
    </row>
    <row r="10" spans="1:9" s="145" customFormat="1" ht="30" customHeight="1" x14ac:dyDescent="0.3">
      <c r="A10" s="132">
        <v>42004</v>
      </c>
      <c r="B10" s="182" t="s">
        <v>96</v>
      </c>
      <c r="C10" s="147">
        <v>50</v>
      </c>
      <c r="D10" s="174">
        <v>99.8</v>
      </c>
      <c r="E10" s="158">
        <v>2.8</v>
      </c>
      <c r="F10" s="158">
        <v>23.2</v>
      </c>
      <c r="G10" s="174">
        <v>24.1</v>
      </c>
    </row>
    <row r="11" spans="1:9" s="145" customFormat="1" ht="30" customHeight="1" x14ac:dyDescent="0.3">
      <c r="A11" s="132">
        <v>42004</v>
      </c>
      <c r="B11" s="182" t="s">
        <v>97</v>
      </c>
      <c r="C11" s="147">
        <v>117</v>
      </c>
      <c r="D11" s="174">
        <v>96.5</v>
      </c>
      <c r="E11" s="158">
        <v>2.2000000000000002</v>
      </c>
      <c r="F11" s="158">
        <v>20.6</v>
      </c>
      <c r="G11" s="174">
        <v>24</v>
      </c>
    </row>
    <row r="12" spans="1:9" s="145" customFormat="1" ht="30" customHeight="1" x14ac:dyDescent="0.3">
      <c r="A12" s="132">
        <v>42004</v>
      </c>
      <c r="B12" s="182" t="s">
        <v>134</v>
      </c>
      <c r="C12" s="147">
        <v>53</v>
      </c>
      <c r="D12" s="174">
        <v>99.9</v>
      </c>
      <c r="E12" s="158">
        <v>2.4</v>
      </c>
      <c r="F12" s="158">
        <v>24.9</v>
      </c>
      <c r="G12" s="174">
        <v>25.8</v>
      </c>
    </row>
    <row r="13" spans="1:9" s="192" customFormat="1" ht="30" customHeight="1" x14ac:dyDescent="0.3">
      <c r="A13" s="133">
        <v>42004</v>
      </c>
      <c r="B13" s="184" t="s">
        <v>94</v>
      </c>
      <c r="C13" s="191">
        <v>220</v>
      </c>
      <c r="D13" s="206">
        <v>98.4</v>
      </c>
      <c r="E13" s="154">
        <v>2.4</v>
      </c>
      <c r="F13" s="154">
        <v>22.2</v>
      </c>
      <c r="G13" s="206">
        <v>24.4</v>
      </c>
    </row>
    <row r="14" spans="1:9" s="145" customFormat="1" ht="30" customHeight="1" x14ac:dyDescent="0.3">
      <c r="A14" s="132">
        <v>42369</v>
      </c>
      <c r="B14" s="182" t="s">
        <v>96</v>
      </c>
      <c r="C14" s="147">
        <v>52</v>
      </c>
      <c r="D14" s="174">
        <v>100</v>
      </c>
      <c r="E14" s="158">
        <v>3.1</v>
      </c>
      <c r="F14" s="158">
        <v>27.6</v>
      </c>
      <c r="G14" s="174">
        <v>27.6</v>
      </c>
    </row>
    <row r="15" spans="1:9" s="145" customFormat="1" ht="30" customHeight="1" x14ac:dyDescent="0.3">
      <c r="A15" s="132">
        <v>42369</v>
      </c>
      <c r="B15" s="182" t="s">
        <v>97</v>
      </c>
      <c r="C15" s="147">
        <v>126</v>
      </c>
      <c r="D15" s="174">
        <v>99.9</v>
      </c>
      <c r="E15" s="158">
        <v>2.5</v>
      </c>
      <c r="F15" s="158">
        <v>27.3</v>
      </c>
      <c r="G15" s="174">
        <v>27.7</v>
      </c>
    </row>
    <row r="16" spans="1:9" s="145" customFormat="1" ht="30" customHeight="1" x14ac:dyDescent="0.3">
      <c r="A16" s="132">
        <v>42369</v>
      </c>
      <c r="B16" s="182" t="s">
        <v>134</v>
      </c>
      <c r="C16" s="147">
        <v>54</v>
      </c>
      <c r="D16" s="174">
        <v>99.9</v>
      </c>
      <c r="E16" s="158">
        <v>2.7</v>
      </c>
      <c r="F16" s="158">
        <v>28.5</v>
      </c>
      <c r="G16" s="174">
        <v>29</v>
      </c>
    </row>
    <row r="17" spans="1:7" s="192" customFormat="1" ht="30" customHeight="1" x14ac:dyDescent="0.3">
      <c r="A17" s="133">
        <v>42369</v>
      </c>
      <c r="B17" s="184" t="s">
        <v>94</v>
      </c>
      <c r="C17" s="191">
        <v>232</v>
      </c>
      <c r="D17" s="206">
        <v>99.9</v>
      </c>
      <c r="E17" s="154">
        <v>2.7</v>
      </c>
      <c r="F17" s="154">
        <v>27.6</v>
      </c>
      <c r="G17" s="206">
        <v>28</v>
      </c>
    </row>
    <row r="18" spans="1:7" s="145" customFormat="1" ht="30" customHeight="1" x14ac:dyDescent="0.3">
      <c r="A18" s="132">
        <v>42735</v>
      </c>
      <c r="B18" s="182" t="s">
        <v>96</v>
      </c>
      <c r="C18" s="147">
        <v>54</v>
      </c>
      <c r="D18" s="174">
        <v>100</v>
      </c>
      <c r="E18" s="158">
        <v>3.5</v>
      </c>
      <c r="F18" s="158">
        <v>31.4</v>
      </c>
      <c r="G18" s="174">
        <v>31.4</v>
      </c>
    </row>
    <row r="19" spans="1:7" s="145" customFormat="1" ht="30" customHeight="1" x14ac:dyDescent="0.3">
      <c r="A19" s="132">
        <v>42735</v>
      </c>
      <c r="B19" s="182" t="s">
        <v>97</v>
      </c>
      <c r="C19" s="147">
        <v>124</v>
      </c>
      <c r="D19" s="174">
        <v>99.3</v>
      </c>
      <c r="E19" s="158">
        <v>2.8</v>
      </c>
      <c r="F19" s="158">
        <v>29.6</v>
      </c>
      <c r="G19" s="174">
        <v>29.9</v>
      </c>
    </row>
    <row r="20" spans="1:7" s="145" customFormat="1" ht="30" customHeight="1" x14ac:dyDescent="0.3">
      <c r="A20" s="132">
        <v>42735</v>
      </c>
      <c r="B20" s="182" t="s">
        <v>134</v>
      </c>
      <c r="C20" s="147">
        <v>50</v>
      </c>
      <c r="D20" s="174">
        <v>100</v>
      </c>
      <c r="E20" s="158">
        <v>3</v>
      </c>
      <c r="F20" s="158">
        <v>30.6</v>
      </c>
      <c r="G20" s="174">
        <v>31.2</v>
      </c>
    </row>
    <row r="21" spans="1:7" s="192" customFormat="1" ht="30" customHeight="1" x14ac:dyDescent="0.3">
      <c r="A21" s="133">
        <v>42735</v>
      </c>
      <c r="B21" s="184" t="s">
        <v>94</v>
      </c>
      <c r="C21" s="191">
        <v>228</v>
      </c>
      <c r="D21" s="206">
        <v>99.7</v>
      </c>
      <c r="E21" s="154">
        <v>3</v>
      </c>
      <c r="F21" s="154">
        <v>30.3</v>
      </c>
      <c r="G21" s="206">
        <v>30.5</v>
      </c>
    </row>
    <row r="22" spans="1:7" s="145" customFormat="1" ht="30" customHeight="1" x14ac:dyDescent="0.3">
      <c r="A22" s="132">
        <v>43100</v>
      </c>
      <c r="B22" s="182" t="s">
        <v>96</v>
      </c>
      <c r="C22" s="145">
        <v>54</v>
      </c>
      <c r="D22" s="176">
        <v>100</v>
      </c>
      <c r="E22" s="160">
        <v>3.6</v>
      </c>
      <c r="F22" s="160">
        <v>33.5</v>
      </c>
      <c r="G22" s="176">
        <v>33.5</v>
      </c>
    </row>
    <row r="23" spans="1:7" s="145" customFormat="1" ht="30" customHeight="1" x14ac:dyDescent="0.3">
      <c r="A23" s="132">
        <v>43100</v>
      </c>
      <c r="B23" s="182" t="s">
        <v>97</v>
      </c>
      <c r="C23" s="147">
        <v>120</v>
      </c>
      <c r="D23" s="176">
        <v>100</v>
      </c>
      <c r="E23" s="158">
        <v>3.2</v>
      </c>
      <c r="F23" s="158">
        <v>33.4</v>
      </c>
      <c r="G23" s="174">
        <v>33.700000000000003</v>
      </c>
    </row>
    <row r="24" spans="1:7" s="145" customFormat="1" ht="30" customHeight="1" x14ac:dyDescent="0.3">
      <c r="A24" s="132">
        <v>43100</v>
      </c>
      <c r="B24" s="182" t="s">
        <v>134</v>
      </c>
      <c r="C24" s="147">
        <v>53</v>
      </c>
      <c r="D24" s="174">
        <v>100</v>
      </c>
      <c r="E24" s="158" t="s">
        <v>442</v>
      </c>
      <c r="F24" s="158">
        <v>34.1</v>
      </c>
      <c r="G24" s="174">
        <v>34.700000000000003</v>
      </c>
    </row>
    <row r="25" spans="1:7" s="192" customFormat="1" ht="30" customHeight="1" x14ac:dyDescent="0.3">
      <c r="A25" s="133">
        <v>43100</v>
      </c>
      <c r="B25" s="184" t="s">
        <v>94</v>
      </c>
      <c r="C25" s="191">
        <v>227</v>
      </c>
      <c r="D25" s="206">
        <v>100</v>
      </c>
      <c r="E25" s="154">
        <v>3.3</v>
      </c>
      <c r="F25" s="154">
        <v>33.6</v>
      </c>
      <c r="G25" s="206">
        <v>33.9</v>
      </c>
    </row>
    <row r="26" spans="1:7" s="145" customFormat="1" ht="30" customHeight="1" x14ac:dyDescent="0.3">
      <c r="A26" s="132">
        <v>43465</v>
      </c>
      <c r="B26" s="182" t="s">
        <v>96</v>
      </c>
      <c r="C26" s="147">
        <v>50</v>
      </c>
      <c r="D26" s="174">
        <v>100</v>
      </c>
      <c r="E26" s="158">
        <v>3.9</v>
      </c>
      <c r="F26" s="158">
        <v>36</v>
      </c>
      <c r="G26" s="174">
        <v>36</v>
      </c>
    </row>
    <row r="27" spans="1:7" s="145" customFormat="1" ht="30" customHeight="1" x14ac:dyDescent="0.3">
      <c r="A27" s="132">
        <v>43465</v>
      </c>
      <c r="B27" s="182" t="s">
        <v>97</v>
      </c>
      <c r="C27" s="147">
        <v>123</v>
      </c>
      <c r="D27" s="174">
        <v>100</v>
      </c>
      <c r="E27" s="158">
        <v>3.4</v>
      </c>
      <c r="F27" s="158">
        <v>36.1</v>
      </c>
      <c r="G27" s="174">
        <v>36.1</v>
      </c>
    </row>
    <row r="28" spans="1:7" s="145" customFormat="1" ht="30" customHeight="1" x14ac:dyDescent="0.3">
      <c r="A28" s="132">
        <v>43465</v>
      </c>
      <c r="B28" s="182" t="s">
        <v>134</v>
      </c>
      <c r="C28" s="147">
        <v>53</v>
      </c>
      <c r="D28" s="174">
        <v>99.8</v>
      </c>
      <c r="E28" s="158">
        <v>3.7</v>
      </c>
      <c r="F28" s="158">
        <v>35.799999999999997</v>
      </c>
      <c r="G28" s="174">
        <v>37.1</v>
      </c>
    </row>
    <row r="29" spans="1:7" s="192" customFormat="1" ht="30" customHeight="1" x14ac:dyDescent="0.3">
      <c r="A29" s="133">
        <v>43465</v>
      </c>
      <c r="B29" s="184" t="s">
        <v>94</v>
      </c>
      <c r="C29" s="191">
        <v>226</v>
      </c>
      <c r="D29" s="206">
        <v>99.9</v>
      </c>
      <c r="E29" s="154">
        <v>3.6</v>
      </c>
      <c r="F29" s="154">
        <v>36</v>
      </c>
      <c r="G29" s="206">
        <v>36.299999999999997</v>
      </c>
    </row>
    <row r="30" spans="1:7" s="145" customFormat="1" ht="30" customHeight="1" x14ac:dyDescent="0.3">
      <c r="A30" s="132">
        <v>43830</v>
      </c>
      <c r="B30" s="182" t="s">
        <v>96</v>
      </c>
      <c r="C30" s="147">
        <v>51</v>
      </c>
      <c r="D30" s="174">
        <v>100</v>
      </c>
      <c r="E30" s="158">
        <v>3.8</v>
      </c>
      <c r="F30" s="158">
        <v>36.1</v>
      </c>
      <c r="G30" s="174">
        <v>36.1</v>
      </c>
    </row>
    <row r="31" spans="1:7" s="145" customFormat="1" ht="30" customHeight="1" x14ac:dyDescent="0.3">
      <c r="A31" s="132">
        <v>43830</v>
      </c>
      <c r="B31" s="182" t="s">
        <v>97</v>
      </c>
      <c r="C31" s="147">
        <v>119</v>
      </c>
      <c r="D31" s="174">
        <v>100</v>
      </c>
      <c r="E31" s="158">
        <v>3.4</v>
      </c>
      <c r="F31" s="158">
        <v>36.5</v>
      </c>
      <c r="G31" s="174">
        <v>36.5</v>
      </c>
    </row>
    <row r="32" spans="1:7" s="145" customFormat="1" ht="30" customHeight="1" x14ac:dyDescent="0.3">
      <c r="A32" s="132">
        <v>43830</v>
      </c>
      <c r="B32" s="182" t="s">
        <v>134</v>
      </c>
      <c r="C32" s="147">
        <v>56</v>
      </c>
      <c r="D32" s="174">
        <v>99.9</v>
      </c>
      <c r="E32" s="158">
        <v>3.7</v>
      </c>
      <c r="F32" s="158">
        <v>36.5</v>
      </c>
      <c r="G32" s="174">
        <v>37.200000000000003</v>
      </c>
    </row>
    <row r="33" spans="1:7" s="192" customFormat="1" ht="30" customHeight="1" x14ac:dyDescent="0.3">
      <c r="A33" s="133">
        <v>43830</v>
      </c>
      <c r="B33" s="184" t="s">
        <v>94</v>
      </c>
      <c r="C33" s="191">
        <v>226</v>
      </c>
      <c r="D33" s="206">
        <v>99.9</v>
      </c>
      <c r="E33" s="154">
        <v>3.6</v>
      </c>
      <c r="F33" s="154">
        <v>36.4</v>
      </c>
      <c r="G33" s="206">
        <v>36.6</v>
      </c>
    </row>
    <row r="34" spans="1:7" s="145" customFormat="1" ht="30" customHeight="1" x14ac:dyDescent="0.3">
      <c r="A34" s="132">
        <v>44196</v>
      </c>
      <c r="B34" s="182" t="s">
        <v>96</v>
      </c>
      <c r="C34" s="147">
        <v>49</v>
      </c>
      <c r="D34" s="222">
        <v>100</v>
      </c>
      <c r="E34" s="158">
        <v>4.0999999999999996</v>
      </c>
      <c r="F34" s="158">
        <v>39.5</v>
      </c>
      <c r="G34" s="174">
        <v>39.5</v>
      </c>
    </row>
    <row r="35" spans="1:7" s="145" customFormat="1" ht="30" customHeight="1" x14ac:dyDescent="0.3">
      <c r="A35" s="132">
        <v>44196</v>
      </c>
      <c r="B35" s="182" t="s">
        <v>97</v>
      </c>
      <c r="C35" s="147">
        <v>124</v>
      </c>
      <c r="D35" s="222">
        <v>100</v>
      </c>
      <c r="E35" s="158">
        <v>3.6</v>
      </c>
      <c r="F35" s="158">
        <v>38.9</v>
      </c>
      <c r="G35" s="174">
        <v>38.9</v>
      </c>
    </row>
    <row r="36" spans="1:7" s="145" customFormat="1" ht="30" customHeight="1" x14ac:dyDescent="0.3">
      <c r="A36" s="132">
        <v>44196</v>
      </c>
      <c r="B36" s="182" t="s">
        <v>134</v>
      </c>
      <c r="C36" s="147">
        <v>50</v>
      </c>
      <c r="D36" s="222">
        <v>100</v>
      </c>
      <c r="E36" s="158">
        <v>3.9</v>
      </c>
      <c r="F36" s="158">
        <v>38.299999999999997</v>
      </c>
      <c r="G36" s="174">
        <v>39.1</v>
      </c>
    </row>
    <row r="37" spans="1:7" s="192" customFormat="1" ht="30" customHeight="1" x14ac:dyDescent="0.3">
      <c r="A37" s="133">
        <v>44196</v>
      </c>
      <c r="B37" s="184" t="s">
        <v>94</v>
      </c>
      <c r="C37" s="191">
        <v>223</v>
      </c>
      <c r="D37" s="206">
        <v>100</v>
      </c>
      <c r="E37" s="154">
        <v>3.8</v>
      </c>
      <c r="F37" s="154">
        <v>38.799999999999997</v>
      </c>
      <c r="G37" s="206">
        <v>39.1</v>
      </c>
    </row>
    <row r="38" spans="1:7" s="145" customFormat="1" ht="30" customHeight="1" x14ac:dyDescent="0.3">
      <c r="A38" s="107">
        <v>44561</v>
      </c>
      <c r="B38" s="182" t="s">
        <v>96</v>
      </c>
      <c r="C38" s="145">
        <v>48</v>
      </c>
      <c r="D38" s="176">
        <v>100</v>
      </c>
      <c r="E38" s="160">
        <v>4.5</v>
      </c>
      <c r="F38" s="160">
        <v>42.8</v>
      </c>
      <c r="G38" s="176">
        <v>42.8</v>
      </c>
    </row>
    <row r="39" spans="1:7" s="145" customFormat="1" ht="30" customHeight="1" x14ac:dyDescent="0.3">
      <c r="A39" s="107">
        <v>44561</v>
      </c>
      <c r="B39" s="182" t="s">
        <v>97</v>
      </c>
      <c r="C39" s="145">
        <v>117</v>
      </c>
      <c r="D39" s="176">
        <v>100</v>
      </c>
      <c r="E39" s="160">
        <v>3.7</v>
      </c>
      <c r="F39" s="160">
        <v>41.3</v>
      </c>
      <c r="G39" s="176">
        <v>41.3</v>
      </c>
    </row>
    <row r="40" spans="1:7" s="145" customFormat="1" ht="30" customHeight="1" x14ac:dyDescent="0.3">
      <c r="A40" s="107">
        <v>44561</v>
      </c>
      <c r="B40" s="182" t="s">
        <v>134</v>
      </c>
      <c r="C40" s="145">
        <v>50</v>
      </c>
      <c r="D40" s="176">
        <v>100</v>
      </c>
      <c r="E40" s="160">
        <v>4</v>
      </c>
      <c r="F40" s="160">
        <v>39.6</v>
      </c>
      <c r="G40" s="176">
        <v>40.4</v>
      </c>
    </row>
    <row r="41" spans="1:7" s="192" customFormat="1" ht="30" customHeight="1" x14ac:dyDescent="0.3">
      <c r="A41" s="149">
        <v>44561</v>
      </c>
      <c r="B41" s="184" t="s">
        <v>94</v>
      </c>
      <c r="C41" s="192">
        <v>215</v>
      </c>
      <c r="D41" s="188">
        <v>100</v>
      </c>
      <c r="E41" s="186">
        <v>4</v>
      </c>
      <c r="F41" s="186">
        <v>41.2</v>
      </c>
      <c r="G41" s="188">
        <v>41.4</v>
      </c>
    </row>
    <row r="42" spans="1:7" s="145" customFormat="1" ht="30" customHeight="1" x14ac:dyDescent="0.3">
      <c r="A42" s="148"/>
    </row>
    <row r="43" spans="1:7" s="145" customFormat="1" ht="30" customHeight="1" x14ac:dyDescent="0.3">
      <c r="A43" s="148"/>
    </row>
    <row r="44" spans="1:7" s="145" customFormat="1" ht="30" customHeight="1" x14ac:dyDescent="0.3"/>
    <row r="45" spans="1:7" s="145" customFormat="1" ht="30" customHeight="1" x14ac:dyDescent="0.3"/>
    <row r="46" spans="1:7" s="145" customFormat="1" ht="30" customHeight="1" x14ac:dyDescent="0.3"/>
    <row r="47" spans="1:7" s="145" customFormat="1" ht="30" customHeight="1" x14ac:dyDescent="0.3"/>
    <row r="48" spans="1:7" s="145" customFormat="1" ht="30" customHeight="1" x14ac:dyDescent="0.3"/>
    <row r="49" s="145" customFormat="1" ht="30" customHeight="1" x14ac:dyDescent="0.3"/>
    <row r="50" s="145" customFormat="1" ht="30" customHeight="1" x14ac:dyDescent="0.3"/>
    <row r="51" s="145" customFormat="1" ht="30" customHeight="1" x14ac:dyDescent="0.3"/>
    <row r="52" s="145" customFormat="1" ht="30" customHeight="1" x14ac:dyDescent="0.3"/>
    <row r="53" s="145" customFormat="1" ht="30" customHeight="1" x14ac:dyDescent="0.3"/>
    <row r="54" s="145" customFormat="1" ht="30" customHeight="1" x14ac:dyDescent="0.3"/>
    <row r="55" s="145" customFormat="1" ht="30" customHeight="1" x14ac:dyDescent="0.3"/>
    <row r="56" s="145" customFormat="1" ht="30" customHeight="1" x14ac:dyDescent="0.3"/>
    <row r="57" s="145" customFormat="1" ht="30" customHeight="1" x14ac:dyDescent="0.3"/>
    <row r="58" s="145" customFormat="1" ht="30" customHeight="1" x14ac:dyDescent="0.3"/>
    <row r="59" s="145" customFormat="1" ht="30" customHeight="1" x14ac:dyDescent="0.3"/>
    <row r="60" s="145" customFormat="1" ht="30" customHeight="1" x14ac:dyDescent="0.3"/>
    <row r="61" s="145" customFormat="1" ht="30" customHeight="1" x14ac:dyDescent="0.3"/>
    <row r="62" s="145" customFormat="1" ht="30" customHeight="1" x14ac:dyDescent="0.3"/>
    <row r="63" s="145" customFormat="1" ht="30" customHeight="1" x14ac:dyDescent="0.3"/>
    <row r="64" s="145" customFormat="1" ht="30" customHeight="1" x14ac:dyDescent="0.3"/>
    <row r="65" s="145" customFormat="1" ht="30" customHeight="1" x14ac:dyDescent="0.3"/>
    <row r="66" s="145" customFormat="1" ht="30" customHeight="1" x14ac:dyDescent="0.3"/>
    <row r="67" s="145" customFormat="1" ht="30" customHeight="1" x14ac:dyDescent="0.3"/>
    <row r="68" s="145" customFormat="1" ht="30" customHeight="1" x14ac:dyDescent="0.3"/>
    <row r="69" s="145" customFormat="1" ht="30" customHeight="1" x14ac:dyDescent="0.3"/>
    <row r="70" s="145" customFormat="1" ht="30" customHeight="1" x14ac:dyDescent="0.3"/>
    <row r="71" s="145" customFormat="1" ht="30" customHeight="1" x14ac:dyDescent="0.3"/>
    <row r="72" s="145" customFormat="1" ht="30" customHeight="1" x14ac:dyDescent="0.3"/>
    <row r="73" s="145" customFormat="1" ht="30" customHeight="1" x14ac:dyDescent="0.3"/>
    <row r="74" s="145" customFormat="1" ht="30" customHeight="1" x14ac:dyDescent="0.3"/>
    <row r="75" s="145" customFormat="1" ht="30" customHeight="1" x14ac:dyDescent="0.3"/>
    <row r="76" s="145" customFormat="1" ht="30" customHeight="1" x14ac:dyDescent="0.3"/>
    <row r="77" s="145" customFormat="1" ht="30" customHeight="1" x14ac:dyDescent="0.3"/>
    <row r="78" s="145" customFormat="1" ht="30" customHeight="1" x14ac:dyDescent="0.3"/>
    <row r="79" s="145" customFormat="1" ht="30" customHeight="1" x14ac:dyDescent="0.3"/>
    <row r="80" s="145" customFormat="1" ht="30" customHeight="1" x14ac:dyDescent="0.3"/>
    <row r="81" s="145" customFormat="1" ht="30" customHeight="1" x14ac:dyDescent="0.3"/>
    <row r="82" s="145" customFormat="1" ht="30" customHeight="1" x14ac:dyDescent="0.3"/>
    <row r="83" s="145" customFormat="1" ht="30" customHeight="1" x14ac:dyDescent="0.3"/>
    <row r="84" s="145" customFormat="1" ht="30" customHeight="1" x14ac:dyDescent="0.3"/>
    <row r="85" s="145" customFormat="1" ht="30" customHeight="1" x14ac:dyDescent="0.3"/>
    <row r="86" s="145" customFormat="1" ht="30" customHeight="1" x14ac:dyDescent="0.3"/>
    <row r="87" s="145" customFormat="1" ht="30" customHeight="1" x14ac:dyDescent="0.3"/>
    <row r="88" s="145" customFormat="1" ht="30" customHeight="1" x14ac:dyDescent="0.3"/>
    <row r="89" s="145" customFormat="1" ht="30" customHeight="1" x14ac:dyDescent="0.3"/>
    <row r="90" s="145" customFormat="1" ht="30" customHeight="1" x14ac:dyDescent="0.3"/>
    <row r="91" s="145" customFormat="1" ht="30" customHeight="1" x14ac:dyDescent="0.3"/>
    <row r="92" s="145" customFormat="1" ht="30" customHeight="1" x14ac:dyDescent="0.3"/>
    <row r="93" s="145" customFormat="1" ht="30" customHeight="1" x14ac:dyDescent="0.3"/>
    <row r="94" s="145" customFormat="1" ht="30" customHeight="1" x14ac:dyDescent="0.3"/>
    <row r="95" s="145" customFormat="1" ht="30" customHeight="1" x14ac:dyDescent="0.3"/>
    <row r="96" s="145" customFormat="1" ht="30" customHeight="1" x14ac:dyDescent="0.3"/>
    <row r="97" s="145" customFormat="1" ht="30" customHeight="1" x14ac:dyDescent="0.3"/>
    <row r="98" s="145" customFormat="1" ht="30" customHeight="1" x14ac:dyDescent="0.3"/>
    <row r="99" s="145" customFormat="1" ht="30" customHeight="1" x14ac:dyDescent="0.3"/>
    <row r="100" s="145" customFormat="1" ht="30" customHeight="1" x14ac:dyDescent="0.3"/>
    <row r="101" s="145" customFormat="1" ht="30" customHeight="1" x14ac:dyDescent="0.3"/>
    <row r="102" s="145" customFormat="1" ht="30" customHeight="1" x14ac:dyDescent="0.3"/>
    <row r="103" s="145" customFormat="1" ht="30" customHeight="1" x14ac:dyDescent="0.3"/>
    <row r="104" s="145" customFormat="1" ht="30" customHeight="1" x14ac:dyDescent="0.3"/>
    <row r="105" s="145" customFormat="1" ht="30" customHeight="1" x14ac:dyDescent="0.3"/>
    <row r="106" s="145" customFormat="1" ht="30" customHeight="1" x14ac:dyDescent="0.3"/>
    <row r="107" s="145" customFormat="1" ht="30" customHeight="1" x14ac:dyDescent="0.3"/>
    <row r="108" s="145" customFormat="1" ht="30" customHeight="1" x14ac:dyDescent="0.3"/>
    <row r="109" s="145" customFormat="1" ht="30" customHeight="1" x14ac:dyDescent="0.3"/>
    <row r="110" s="145" customFormat="1" ht="30" customHeight="1" x14ac:dyDescent="0.3"/>
    <row r="111" s="145" customFormat="1" ht="30" customHeight="1" x14ac:dyDescent="0.3"/>
    <row r="112" s="145" customFormat="1" ht="30" customHeight="1" x14ac:dyDescent="0.3"/>
    <row r="113" s="145" customFormat="1" ht="30" customHeight="1" x14ac:dyDescent="0.3"/>
    <row r="114" s="145" customFormat="1" ht="30" customHeight="1" x14ac:dyDescent="0.3"/>
    <row r="115" s="145" customFormat="1" ht="30" customHeight="1" x14ac:dyDescent="0.3"/>
    <row r="116" s="145" customFormat="1" ht="30" customHeight="1" x14ac:dyDescent="0.3"/>
    <row r="117" s="145" customFormat="1" ht="30" customHeight="1" x14ac:dyDescent="0.3"/>
    <row r="118" s="145" customFormat="1" ht="30" customHeight="1" x14ac:dyDescent="0.3"/>
    <row r="119" s="145" customFormat="1" ht="30" customHeight="1" x14ac:dyDescent="0.3"/>
    <row r="120" s="145" customFormat="1" ht="30" customHeight="1" x14ac:dyDescent="0.3"/>
    <row r="121" s="145" customFormat="1" ht="30" customHeight="1" x14ac:dyDescent="0.3"/>
    <row r="122" s="145" customFormat="1" ht="30" customHeight="1" x14ac:dyDescent="0.3"/>
    <row r="123" s="145" customFormat="1" ht="30" customHeight="1" x14ac:dyDescent="0.3"/>
    <row r="124" s="145" customFormat="1" ht="30" customHeight="1" x14ac:dyDescent="0.3"/>
    <row r="125" s="145" customFormat="1" ht="30" customHeight="1" x14ac:dyDescent="0.3"/>
    <row r="126" s="145" customFormat="1" ht="30" customHeight="1" x14ac:dyDescent="0.3"/>
    <row r="127" s="145" customFormat="1" ht="30" customHeight="1" x14ac:dyDescent="0.3"/>
    <row r="128" s="145" customFormat="1" ht="30" customHeight="1" x14ac:dyDescent="0.3"/>
    <row r="129" s="145" customFormat="1" ht="30" customHeight="1" x14ac:dyDescent="0.3"/>
    <row r="130" s="145" customFormat="1" ht="30" customHeight="1" x14ac:dyDescent="0.3"/>
    <row r="131" s="145" customFormat="1" ht="30" customHeight="1" x14ac:dyDescent="0.3"/>
    <row r="132" s="145" customFormat="1" ht="30" customHeight="1" x14ac:dyDescent="0.3"/>
    <row r="133" s="145" customFormat="1" ht="30" customHeight="1" x14ac:dyDescent="0.3"/>
    <row r="134" s="145" customFormat="1" ht="30" customHeight="1" x14ac:dyDescent="0.3"/>
    <row r="135" s="145" customFormat="1" ht="30" customHeight="1" x14ac:dyDescent="0.3"/>
    <row r="136" s="145" customFormat="1" ht="30" customHeight="1" x14ac:dyDescent="0.3"/>
    <row r="137" s="145" customFormat="1" ht="30" customHeight="1" x14ac:dyDescent="0.3"/>
    <row r="138" s="145" customFormat="1" ht="30" customHeight="1" x14ac:dyDescent="0.3"/>
    <row r="139" s="145" customFormat="1" ht="30" customHeight="1" x14ac:dyDescent="0.3"/>
    <row r="140" s="145" customFormat="1" ht="30" customHeight="1" x14ac:dyDescent="0.3"/>
    <row r="141" s="145" customFormat="1" ht="30" customHeight="1" x14ac:dyDescent="0.3"/>
    <row r="142" s="145" customFormat="1" ht="18" customHeight="1" x14ac:dyDescent="0.3"/>
    <row r="143" s="145" customFormat="1" ht="18" customHeight="1" x14ac:dyDescent="0.3"/>
    <row r="144" s="145" customFormat="1" ht="18" customHeight="1" x14ac:dyDescent="0.3"/>
    <row r="145" s="145" customFormat="1" ht="18" customHeight="1" x14ac:dyDescent="0.3"/>
    <row r="146" s="145" customFormat="1" ht="18" customHeight="1" x14ac:dyDescent="0.3"/>
    <row r="147" s="145" customFormat="1" ht="18" customHeight="1" x14ac:dyDescent="0.3"/>
    <row r="148" s="145" customFormat="1" ht="18" customHeight="1" x14ac:dyDescent="0.3"/>
    <row r="149" s="145" customFormat="1" ht="18" customHeight="1" x14ac:dyDescent="0.3"/>
    <row r="150" s="145" customFormat="1" ht="18" customHeight="1" x14ac:dyDescent="0.3"/>
    <row r="151" s="145" customFormat="1" ht="18" customHeight="1" x14ac:dyDescent="0.3"/>
    <row r="152" s="145" customFormat="1" ht="18" customHeight="1" x14ac:dyDescent="0.3"/>
    <row r="153" s="145" customFormat="1" ht="18" customHeight="1" x14ac:dyDescent="0.3"/>
    <row r="154" s="145" customFormat="1" ht="18" customHeight="1" x14ac:dyDescent="0.3"/>
    <row r="155" s="145" customFormat="1" ht="18" customHeight="1" x14ac:dyDescent="0.3"/>
    <row r="156" s="145" customFormat="1" ht="18" customHeight="1" x14ac:dyDescent="0.3"/>
    <row r="157" s="145" customFormat="1" ht="18" customHeight="1" x14ac:dyDescent="0.3"/>
    <row r="158" s="145" customFormat="1" ht="18" customHeight="1" x14ac:dyDescent="0.3"/>
    <row r="159" s="145" customFormat="1" ht="18" customHeight="1" x14ac:dyDescent="0.3"/>
    <row r="160" s="145" customFormat="1" ht="18" customHeight="1" x14ac:dyDescent="0.3"/>
    <row r="161" s="145" customFormat="1" ht="18" customHeight="1" x14ac:dyDescent="0.3"/>
  </sheetData>
  <autoFilter ref="A5:B5" xr:uid="{00000000-0009-0000-0000-00001F000000}"/>
  <mergeCells count="4">
    <mergeCell ref="A4:B5"/>
    <mergeCell ref="C4:D4"/>
    <mergeCell ref="E4:E5"/>
    <mergeCell ref="F4:G4"/>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6403-372C-45BE-B87B-3B96E5A45ACF}">
  <sheetPr>
    <tabColor rgb="FFFEF4E5"/>
  </sheetPr>
  <dimension ref="A1:F176"/>
  <sheetViews>
    <sheetView workbookViewId="0">
      <pane xSplit="2" ySplit="4" topLeftCell="D5"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39.21875" style="140" customWidth="1"/>
    <col min="3" max="6" width="24.77734375" style="138" customWidth="1"/>
    <col min="7" max="16384" width="8.5546875" style="138"/>
  </cols>
  <sheetData>
    <row r="1" spans="1:6" s="68" customFormat="1" ht="18" customHeight="1" x14ac:dyDescent="0.3">
      <c r="A1" s="382" t="s">
        <v>443</v>
      </c>
      <c r="B1" s="382" t="s">
        <v>444</v>
      </c>
      <c r="C1" s="382"/>
      <c r="D1" s="382"/>
      <c r="E1" s="382"/>
    </row>
    <row r="2" spans="1:6" ht="18" customHeight="1" x14ac:dyDescent="0.3">
      <c r="A2" s="179"/>
      <c r="B2" s="131" t="s">
        <v>445</v>
      </c>
    </row>
    <row r="3" spans="1:6" ht="18" customHeight="1" x14ac:dyDescent="0.3">
      <c r="A3" s="179"/>
    </row>
    <row r="4" spans="1:6" s="145" customFormat="1" ht="30" customHeight="1" thickBot="1" x14ac:dyDescent="0.35">
      <c r="A4" s="141"/>
      <c r="B4" s="142"/>
      <c r="C4" s="170" t="s">
        <v>446</v>
      </c>
      <c r="D4" s="170" t="s">
        <v>447</v>
      </c>
      <c r="E4" s="170" t="s">
        <v>60</v>
      </c>
      <c r="F4" s="170" t="s">
        <v>127</v>
      </c>
    </row>
    <row r="5" spans="1:6" s="145" customFormat="1" ht="30" customHeight="1" x14ac:dyDescent="0.3">
      <c r="A5" s="262">
        <v>41639</v>
      </c>
      <c r="B5" s="194" t="s">
        <v>448</v>
      </c>
      <c r="C5" s="147">
        <v>14</v>
      </c>
      <c r="D5" s="158">
        <v>3.3</v>
      </c>
      <c r="E5" s="147">
        <v>13</v>
      </c>
      <c r="F5" s="158">
        <v>1</v>
      </c>
    </row>
    <row r="6" spans="1:6" s="145" customFormat="1" ht="30" customHeight="1" x14ac:dyDescent="0.3">
      <c r="A6" s="262">
        <v>41639</v>
      </c>
      <c r="B6" s="194" t="s">
        <v>449</v>
      </c>
      <c r="C6" s="147">
        <v>12</v>
      </c>
      <c r="D6" s="158">
        <v>2.9</v>
      </c>
      <c r="E6" s="147">
        <v>11</v>
      </c>
      <c r="F6" s="158">
        <v>1.9</v>
      </c>
    </row>
    <row r="7" spans="1:6" s="145" customFormat="1" ht="30" customHeight="1" x14ac:dyDescent="0.3">
      <c r="A7" s="262">
        <v>41639</v>
      </c>
      <c r="B7" s="194" t="s">
        <v>450</v>
      </c>
      <c r="C7" s="147">
        <v>252</v>
      </c>
      <c r="D7" s="158">
        <v>60.3</v>
      </c>
      <c r="E7" s="147">
        <v>142</v>
      </c>
      <c r="F7" s="158">
        <v>66.2</v>
      </c>
    </row>
    <row r="8" spans="1:6" s="145" customFormat="1" ht="30" customHeight="1" x14ac:dyDescent="0.3">
      <c r="A8" s="262">
        <v>41639</v>
      </c>
      <c r="B8" s="194" t="s">
        <v>451</v>
      </c>
      <c r="C8" s="147">
        <v>26</v>
      </c>
      <c r="D8" s="158">
        <v>6.2</v>
      </c>
      <c r="E8" s="145">
        <v>24</v>
      </c>
      <c r="F8" s="160">
        <v>31.6</v>
      </c>
    </row>
    <row r="9" spans="1:6" s="145" customFormat="1" ht="30" customHeight="1" x14ac:dyDescent="0.3">
      <c r="A9" s="262">
        <v>42004</v>
      </c>
      <c r="B9" s="194" t="s">
        <v>448</v>
      </c>
      <c r="C9" s="147">
        <v>14</v>
      </c>
      <c r="D9" s="158">
        <v>2.7</v>
      </c>
      <c r="E9" s="147">
        <v>14</v>
      </c>
      <c r="F9" s="158">
        <v>0.9</v>
      </c>
    </row>
    <row r="10" spans="1:6" s="145" customFormat="1" ht="30" customHeight="1" x14ac:dyDescent="0.3">
      <c r="A10" s="262">
        <v>42004</v>
      </c>
      <c r="B10" s="194" t="s">
        <v>449</v>
      </c>
      <c r="C10" s="147">
        <v>19</v>
      </c>
      <c r="D10" s="158">
        <v>3.7</v>
      </c>
      <c r="E10" s="147">
        <v>18</v>
      </c>
      <c r="F10" s="158">
        <v>25.1</v>
      </c>
    </row>
    <row r="11" spans="1:6" s="145" customFormat="1" ht="30" customHeight="1" x14ac:dyDescent="0.3">
      <c r="A11" s="262">
        <v>42004</v>
      </c>
      <c r="B11" s="194" t="s">
        <v>450</v>
      </c>
      <c r="C11" s="147">
        <v>333</v>
      </c>
      <c r="D11" s="158">
        <v>64.3</v>
      </c>
      <c r="E11" s="147">
        <v>167</v>
      </c>
      <c r="F11" s="158">
        <v>94.3</v>
      </c>
    </row>
    <row r="12" spans="1:6" s="145" customFormat="1" ht="30" customHeight="1" x14ac:dyDescent="0.3">
      <c r="A12" s="262">
        <v>42004</v>
      </c>
      <c r="B12" s="194" t="s">
        <v>451</v>
      </c>
      <c r="C12" s="147">
        <v>45</v>
      </c>
      <c r="D12" s="158">
        <v>8.6999999999999993</v>
      </c>
      <c r="E12" s="145">
        <v>37</v>
      </c>
      <c r="F12" s="160">
        <v>56.2</v>
      </c>
    </row>
    <row r="13" spans="1:6" s="145" customFormat="1" ht="30" customHeight="1" x14ac:dyDescent="0.3">
      <c r="A13" s="262">
        <v>42369</v>
      </c>
      <c r="B13" s="194" t="s">
        <v>448</v>
      </c>
      <c r="C13" s="147">
        <v>16</v>
      </c>
      <c r="D13" s="158">
        <v>2.6</v>
      </c>
      <c r="E13" s="147">
        <v>16</v>
      </c>
      <c r="F13" s="158">
        <v>1</v>
      </c>
    </row>
    <row r="14" spans="1:6" s="145" customFormat="1" ht="30" customHeight="1" x14ac:dyDescent="0.3">
      <c r="A14" s="262">
        <v>42369</v>
      </c>
      <c r="B14" s="194" t="s">
        <v>449</v>
      </c>
      <c r="C14" s="147">
        <v>21</v>
      </c>
      <c r="D14" s="158">
        <v>3.4</v>
      </c>
      <c r="E14" s="147">
        <v>20</v>
      </c>
      <c r="F14" s="158">
        <v>23.5</v>
      </c>
    </row>
    <row r="15" spans="1:6" s="145" customFormat="1" ht="30" customHeight="1" x14ac:dyDescent="0.3">
      <c r="A15" s="262">
        <v>42369</v>
      </c>
      <c r="B15" s="194" t="s">
        <v>450</v>
      </c>
      <c r="C15" s="147">
        <v>421</v>
      </c>
      <c r="D15" s="158">
        <v>68</v>
      </c>
      <c r="E15" s="147">
        <v>199</v>
      </c>
      <c r="F15" s="158">
        <v>97.3</v>
      </c>
    </row>
    <row r="16" spans="1:6" s="145" customFormat="1" ht="30" customHeight="1" x14ac:dyDescent="0.3">
      <c r="A16" s="262">
        <v>42369</v>
      </c>
      <c r="B16" s="194" t="s">
        <v>451</v>
      </c>
      <c r="C16" s="147">
        <v>48</v>
      </c>
      <c r="D16" s="158">
        <v>7.8</v>
      </c>
      <c r="E16" s="145">
        <v>36</v>
      </c>
      <c r="F16" s="160">
        <v>56.4</v>
      </c>
    </row>
    <row r="17" spans="1:6" s="145" customFormat="1" ht="30" customHeight="1" x14ac:dyDescent="0.3">
      <c r="A17" s="262">
        <v>42735</v>
      </c>
      <c r="B17" s="194" t="s">
        <v>448</v>
      </c>
      <c r="C17" s="147">
        <v>18</v>
      </c>
      <c r="D17" s="158">
        <v>2.6</v>
      </c>
      <c r="E17" s="147">
        <v>18</v>
      </c>
      <c r="F17" s="158">
        <v>2.2000000000000002</v>
      </c>
    </row>
    <row r="18" spans="1:6" s="145" customFormat="1" ht="30" customHeight="1" x14ac:dyDescent="0.3">
      <c r="A18" s="262">
        <v>42735</v>
      </c>
      <c r="B18" s="194" t="s">
        <v>449</v>
      </c>
      <c r="C18" s="147">
        <v>25</v>
      </c>
      <c r="D18" s="158">
        <v>3.6</v>
      </c>
      <c r="E18" s="147">
        <v>24</v>
      </c>
      <c r="F18" s="158">
        <v>29.9</v>
      </c>
    </row>
    <row r="19" spans="1:6" s="145" customFormat="1" ht="30" customHeight="1" x14ac:dyDescent="0.3">
      <c r="A19" s="262">
        <v>42735</v>
      </c>
      <c r="B19" s="194" t="s">
        <v>450</v>
      </c>
      <c r="C19" s="147">
        <v>486</v>
      </c>
      <c r="D19" s="158">
        <v>70.099999999999994</v>
      </c>
      <c r="E19" s="147">
        <v>203</v>
      </c>
      <c r="F19" s="158">
        <v>98.1</v>
      </c>
    </row>
    <row r="20" spans="1:6" s="145" customFormat="1" ht="30" customHeight="1" x14ac:dyDescent="0.3">
      <c r="A20" s="262">
        <v>42735</v>
      </c>
      <c r="B20" s="194" t="s">
        <v>451</v>
      </c>
      <c r="C20" s="147">
        <v>52</v>
      </c>
      <c r="D20" s="158">
        <v>7.5</v>
      </c>
      <c r="E20" s="145">
        <v>41</v>
      </c>
      <c r="F20" s="160">
        <v>67.8</v>
      </c>
    </row>
    <row r="21" spans="1:6" s="145" customFormat="1" ht="30" customHeight="1" x14ac:dyDescent="0.3">
      <c r="A21" s="262">
        <v>43100</v>
      </c>
      <c r="B21" s="194" t="s">
        <v>448</v>
      </c>
      <c r="C21" s="147">
        <v>16</v>
      </c>
      <c r="D21" s="158">
        <v>2.1</v>
      </c>
      <c r="E21" s="147">
        <v>16</v>
      </c>
      <c r="F21" s="158">
        <v>1.7</v>
      </c>
    </row>
    <row r="22" spans="1:6" s="145" customFormat="1" ht="30" customHeight="1" x14ac:dyDescent="0.3">
      <c r="A22" s="262">
        <v>43100</v>
      </c>
      <c r="B22" s="194" t="s">
        <v>449</v>
      </c>
      <c r="C22" s="147">
        <v>24</v>
      </c>
      <c r="D22" s="158">
        <v>3.2</v>
      </c>
      <c r="E22" s="147">
        <v>24</v>
      </c>
      <c r="F22" s="158">
        <v>26.7</v>
      </c>
    </row>
    <row r="23" spans="1:6" s="145" customFormat="1" ht="30" customHeight="1" x14ac:dyDescent="0.3">
      <c r="A23" s="262">
        <v>43100</v>
      </c>
      <c r="B23" s="194" t="s">
        <v>450</v>
      </c>
      <c r="C23" s="147">
        <v>554</v>
      </c>
      <c r="D23" s="158">
        <v>73.400000000000006</v>
      </c>
      <c r="E23" s="147">
        <v>211</v>
      </c>
      <c r="F23" s="158">
        <v>98.6</v>
      </c>
    </row>
    <row r="24" spans="1:6" s="145" customFormat="1" ht="30" customHeight="1" x14ac:dyDescent="0.3">
      <c r="A24" s="262">
        <v>43100</v>
      </c>
      <c r="B24" s="194" t="s">
        <v>451</v>
      </c>
      <c r="C24" s="147">
        <v>56</v>
      </c>
      <c r="D24" s="158">
        <v>7.4</v>
      </c>
      <c r="E24" s="145">
        <v>45</v>
      </c>
      <c r="F24" s="160">
        <v>68.3</v>
      </c>
    </row>
    <row r="25" spans="1:6" s="145" customFormat="1" ht="30" customHeight="1" x14ac:dyDescent="0.3">
      <c r="A25" s="262">
        <v>43465</v>
      </c>
      <c r="B25" s="194" t="s">
        <v>448</v>
      </c>
      <c r="C25" s="147">
        <v>15</v>
      </c>
      <c r="D25" s="158">
        <v>1.9</v>
      </c>
      <c r="E25" s="147">
        <v>15</v>
      </c>
      <c r="F25" s="158">
        <v>2.4</v>
      </c>
    </row>
    <row r="26" spans="1:6" s="145" customFormat="1" ht="30" customHeight="1" x14ac:dyDescent="0.3">
      <c r="A26" s="262">
        <v>43465</v>
      </c>
      <c r="B26" s="194" t="s">
        <v>449</v>
      </c>
      <c r="C26" s="147">
        <v>26</v>
      </c>
      <c r="D26" s="158">
        <v>3.2</v>
      </c>
      <c r="E26" s="147">
        <v>25</v>
      </c>
      <c r="F26" s="158">
        <v>30.7</v>
      </c>
    </row>
    <row r="27" spans="1:6" s="145" customFormat="1" ht="30" customHeight="1" x14ac:dyDescent="0.3">
      <c r="A27" s="262">
        <v>43465</v>
      </c>
      <c r="B27" s="194" t="s">
        <v>450</v>
      </c>
      <c r="C27" s="147">
        <v>590</v>
      </c>
      <c r="D27" s="158">
        <v>73.2</v>
      </c>
      <c r="E27" s="147">
        <v>22</v>
      </c>
      <c r="F27" s="158">
        <v>99.7</v>
      </c>
    </row>
    <row r="28" spans="1:6" s="145" customFormat="1" ht="30" customHeight="1" x14ac:dyDescent="0.3">
      <c r="A28" s="262">
        <v>43465</v>
      </c>
      <c r="B28" s="194" t="s">
        <v>451</v>
      </c>
      <c r="C28" s="147">
        <v>65</v>
      </c>
      <c r="D28" s="158">
        <v>8.1</v>
      </c>
      <c r="E28" s="145">
        <v>54</v>
      </c>
      <c r="F28" s="160">
        <v>68.2</v>
      </c>
    </row>
    <row r="29" spans="1:6" s="145" customFormat="1" ht="30" customHeight="1" x14ac:dyDescent="0.3">
      <c r="A29" s="262">
        <v>43830</v>
      </c>
      <c r="B29" s="194" t="s">
        <v>448</v>
      </c>
      <c r="C29" s="147">
        <v>17</v>
      </c>
      <c r="D29" s="158">
        <v>2.1</v>
      </c>
      <c r="E29" s="147">
        <v>17</v>
      </c>
      <c r="F29" s="158">
        <v>2.6</v>
      </c>
    </row>
    <row r="30" spans="1:6" s="145" customFormat="1" ht="30" customHeight="1" x14ac:dyDescent="0.3">
      <c r="A30" s="262">
        <v>43830</v>
      </c>
      <c r="B30" s="194" t="s">
        <v>449</v>
      </c>
      <c r="C30" s="147">
        <v>26</v>
      </c>
      <c r="D30" s="158">
        <v>3.2</v>
      </c>
      <c r="E30" s="147">
        <v>26</v>
      </c>
      <c r="F30" s="158">
        <v>32.5</v>
      </c>
    </row>
    <row r="31" spans="1:6" s="145" customFormat="1" ht="30" customHeight="1" x14ac:dyDescent="0.3">
      <c r="A31" s="262">
        <v>43830</v>
      </c>
      <c r="B31" s="194" t="s">
        <v>450</v>
      </c>
      <c r="C31" s="147">
        <v>589</v>
      </c>
      <c r="D31" s="158">
        <v>72.5</v>
      </c>
      <c r="E31" s="147">
        <v>216</v>
      </c>
      <c r="F31" s="158">
        <v>99.7</v>
      </c>
    </row>
    <row r="32" spans="1:6" s="145" customFormat="1" ht="30" customHeight="1" x14ac:dyDescent="0.3">
      <c r="A32" s="262">
        <v>43830</v>
      </c>
      <c r="B32" s="194" t="s">
        <v>451</v>
      </c>
      <c r="C32" s="147">
        <v>67</v>
      </c>
      <c r="D32" s="158">
        <v>8.3000000000000007</v>
      </c>
      <c r="E32" s="145">
        <v>54</v>
      </c>
      <c r="F32" s="160">
        <v>73</v>
      </c>
    </row>
    <row r="33" spans="1:6" s="145" customFormat="1" ht="30" customHeight="1" x14ac:dyDescent="0.3">
      <c r="A33" s="262">
        <v>44196</v>
      </c>
      <c r="B33" s="194" t="s">
        <v>448</v>
      </c>
      <c r="C33" s="147">
        <v>15</v>
      </c>
      <c r="D33" s="158">
        <v>1.8</v>
      </c>
      <c r="E33" s="147">
        <v>15</v>
      </c>
      <c r="F33" s="158">
        <v>2.2000000000000002</v>
      </c>
    </row>
    <row r="34" spans="1:6" s="145" customFormat="1" ht="30" customHeight="1" x14ac:dyDescent="0.3">
      <c r="A34" s="262">
        <v>44196</v>
      </c>
      <c r="B34" s="194" t="s">
        <v>449</v>
      </c>
      <c r="C34" s="147">
        <v>27</v>
      </c>
      <c r="D34" s="158">
        <v>3.2</v>
      </c>
      <c r="E34" s="147">
        <v>27</v>
      </c>
      <c r="F34" s="158">
        <v>18.2</v>
      </c>
    </row>
    <row r="35" spans="1:6" s="145" customFormat="1" ht="30" customHeight="1" x14ac:dyDescent="0.3">
      <c r="A35" s="262">
        <v>44196</v>
      </c>
      <c r="B35" s="194" t="s">
        <v>450</v>
      </c>
      <c r="C35" s="147">
        <v>616</v>
      </c>
      <c r="D35" s="158">
        <v>72.8</v>
      </c>
      <c r="E35" s="147">
        <v>216</v>
      </c>
      <c r="F35" s="158">
        <v>99.8</v>
      </c>
    </row>
    <row r="36" spans="1:6" s="145" customFormat="1" ht="30" customHeight="1" x14ac:dyDescent="0.3">
      <c r="A36" s="262">
        <v>44196</v>
      </c>
      <c r="B36" s="194" t="s">
        <v>451</v>
      </c>
      <c r="C36" s="147">
        <v>84</v>
      </c>
      <c r="D36" s="158">
        <v>9.9</v>
      </c>
      <c r="E36" s="145">
        <v>67</v>
      </c>
      <c r="F36" s="160">
        <v>75.8</v>
      </c>
    </row>
    <row r="37" spans="1:6" s="145" customFormat="1" ht="30" customHeight="1" x14ac:dyDescent="0.3">
      <c r="A37" s="262">
        <v>44561</v>
      </c>
      <c r="B37" s="194" t="s">
        <v>448</v>
      </c>
      <c r="C37" s="145">
        <v>16</v>
      </c>
      <c r="D37" s="160">
        <v>1.9</v>
      </c>
      <c r="E37" s="145">
        <v>16</v>
      </c>
      <c r="F37" s="160">
        <v>2.4</v>
      </c>
    </row>
    <row r="38" spans="1:6" s="145" customFormat="1" ht="30" customHeight="1" x14ac:dyDescent="0.3">
      <c r="A38" s="262">
        <v>44561</v>
      </c>
      <c r="B38" s="194" t="s">
        <v>449</v>
      </c>
      <c r="C38" s="145">
        <v>30</v>
      </c>
      <c r="D38" s="160">
        <v>3.5</v>
      </c>
      <c r="E38" s="145">
        <v>30</v>
      </c>
      <c r="F38" s="160">
        <v>20.7</v>
      </c>
    </row>
    <row r="39" spans="1:6" s="145" customFormat="1" ht="30" customHeight="1" x14ac:dyDescent="0.3">
      <c r="A39" s="262">
        <v>44561</v>
      </c>
      <c r="B39" s="194" t="s">
        <v>450</v>
      </c>
      <c r="C39" s="145">
        <v>635</v>
      </c>
      <c r="D39" s="160">
        <v>74.5</v>
      </c>
      <c r="E39" s="145">
        <v>209</v>
      </c>
      <c r="F39" s="160">
        <v>99.9</v>
      </c>
    </row>
    <row r="40" spans="1:6" s="145" customFormat="1" ht="30" customHeight="1" x14ac:dyDescent="0.3">
      <c r="A40" s="262">
        <v>44561</v>
      </c>
      <c r="B40" s="194" t="s">
        <v>451</v>
      </c>
      <c r="C40" s="145">
        <v>91</v>
      </c>
      <c r="D40" s="160">
        <v>10.7</v>
      </c>
      <c r="E40" s="145">
        <v>71</v>
      </c>
      <c r="F40" s="160">
        <v>73.599999999999994</v>
      </c>
    </row>
    <row r="41" spans="1:6" s="145" customFormat="1" ht="30" customHeight="1" x14ac:dyDescent="0.3">
      <c r="A41" s="309"/>
      <c r="B41" s="194"/>
    </row>
    <row r="42" spans="1:6" s="145" customFormat="1" ht="30" customHeight="1" x14ac:dyDescent="0.3">
      <c r="A42" s="309"/>
      <c r="B42" s="194"/>
    </row>
    <row r="43" spans="1:6" s="145" customFormat="1" ht="30" customHeight="1" x14ac:dyDescent="0.3">
      <c r="A43" s="309"/>
      <c r="B43" s="194"/>
    </row>
    <row r="44" spans="1:6" s="145" customFormat="1" ht="30" customHeight="1" x14ac:dyDescent="0.3">
      <c r="A44" s="309"/>
      <c r="B44" s="194"/>
    </row>
    <row r="45" spans="1:6" s="145" customFormat="1" ht="30" customHeight="1" x14ac:dyDescent="0.3">
      <c r="A45" s="309"/>
      <c r="B45" s="194"/>
    </row>
    <row r="46" spans="1:6" s="145" customFormat="1" ht="30" customHeight="1" x14ac:dyDescent="0.3">
      <c r="A46" s="309"/>
      <c r="B46" s="194"/>
    </row>
    <row r="47" spans="1:6" s="145" customFormat="1" ht="30" customHeight="1" x14ac:dyDescent="0.3">
      <c r="A47" s="309"/>
      <c r="B47" s="194"/>
    </row>
    <row r="48" spans="1:6" s="145" customFormat="1" ht="30" customHeight="1" x14ac:dyDescent="0.3">
      <c r="A48" s="309"/>
      <c r="B48" s="194"/>
    </row>
    <row r="49" spans="1:2" s="145" customFormat="1" ht="30" customHeight="1" x14ac:dyDescent="0.3">
      <c r="A49" s="309"/>
      <c r="B49" s="194"/>
    </row>
    <row r="50" spans="1:2" s="145" customFormat="1" ht="30" customHeight="1" x14ac:dyDescent="0.3">
      <c r="A50" s="309"/>
      <c r="B50" s="194"/>
    </row>
    <row r="51" spans="1:2" s="145" customFormat="1" ht="30" customHeight="1" x14ac:dyDescent="0.3">
      <c r="A51" s="309"/>
      <c r="B51" s="194"/>
    </row>
    <row r="52" spans="1:2" s="145" customFormat="1" ht="30" customHeight="1" x14ac:dyDescent="0.3">
      <c r="A52" s="309"/>
      <c r="B52" s="194"/>
    </row>
    <row r="53" spans="1:2" s="145" customFormat="1" ht="30" customHeight="1" x14ac:dyDescent="0.3">
      <c r="A53" s="309"/>
      <c r="B53" s="194"/>
    </row>
    <row r="54" spans="1:2" s="145" customFormat="1" ht="30" customHeight="1" x14ac:dyDescent="0.3">
      <c r="A54" s="309"/>
      <c r="B54" s="194"/>
    </row>
    <row r="55" spans="1:2" s="145" customFormat="1" ht="30" customHeight="1" x14ac:dyDescent="0.3">
      <c r="A55" s="309"/>
      <c r="B55" s="194"/>
    </row>
    <row r="56" spans="1:2" s="145" customFormat="1" ht="30" customHeight="1" x14ac:dyDescent="0.3">
      <c r="A56" s="309"/>
      <c r="B56" s="194"/>
    </row>
    <row r="57" spans="1:2" s="145" customFormat="1" ht="30" customHeight="1" x14ac:dyDescent="0.3">
      <c r="A57" s="309"/>
      <c r="B57" s="194"/>
    </row>
    <row r="58" spans="1:2" s="145" customFormat="1" ht="30" customHeight="1" x14ac:dyDescent="0.3">
      <c r="A58" s="309"/>
      <c r="B58" s="194"/>
    </row>
    <row r="59" spans="1:2" s="145" customFormat="1" ht="18" customHeight="1" x14ac:dyDescent="0.3">
      <c r="B59" s="140"/>
    </row>
    <row r="60" spans="1:2" s="145" customFormat="1" ht="18" customHeight="1" x14ac:dyDescent="0.3">
      <c r="B60" s="140"/>
    </row>
    <row r="61" spans="1:2" s="145" customFormat="1" ht="18" customHeight="1" x14ac:dyDescent="0.3">
      <c r="B61" s="140"/>
    </row>
    <row r="62" spans="1:2" s="145" customFormat="1" ht="18" customHeight="1" x14ac:dyDescent="0.3">
      <c r="B62" s="140"/>
    </row>
    <row r="63" spans="1:2" s="145" customFormat="1" ht="18" customHeight="1" x14ac:dyDescent="0.3">
      <c r="B63" s="140"/>
    </row>
    <row r="64" spans="1:2" s="145" customFormat="1" ht="18" customHeight="1" x14ac:dyDescent="0.3">
      <c r="B64" s="140"/>
    </row>
    <row r="65" spans="2:2" s="145" customFormat="1" ht="18" customHeight="1" x14ac:dyDescent="0.3">
      <c r="B65" s="140"/>
    </row>
    <row r="66" spans="2:2" s="145" customFormat="1" ht="18" customHeight="1" x14ac:dyDescent="0.3">
      <c r="B66" s="140"/>
    </row>
    <row r="67" spans="2:2" s="145" customFormat="1" ht="18" customHeight="1" x14ac:dyDescent="0.3">
      <c r="B67" s="140"/>
    </row>
    <row r="68" spans="2:2" s="145" customFormat="1" ht="18" customHeight="1" x14ac:dyDescent="0.3">
      <c r="B68" s="140"/>
    </row>
    <row r="69" spans="2:2" s="145" customFormat="1" ht="18" customHeight="1" x14ac:dyDescent="0.3">
      <c r="B69" s="140"/>
    </row>
    <row r="70" spans="2:2" s="145" customFormat="1" ht="18" customHeight="1" x14ac:dyDescent="0.3">
      <c r="B70" s="140"/>
    </row>
    <row r="71" spans="2:2" s="145" customFormat="1" ht="18" customHeight="1" x14ac:dyDescent="0.3">
      <c r="B71" s="140"/>
    </row>
    <row r="72" spans="2:2" s="145" customFormat="1" ht="18" customHeight="1" x14ac:dyDescent="0.3">
      <c r="B72" s="140"/>
    </row>
    <row r="73" spans="2:2" s="145" customFormat="1" ht="18" customHeight="1" x14ac:dyDescent="0.3">
      <c r="B73" s="140"/>
    </row>
    <row r="74" spans="2:2" s="145" customFormat="1" ht="18" customHeight="1" x14ac:dyDescent="0.3">
      <c r="B74" s="140"/>
    </row>
    <row r="75" spans="2:2" s="145" customFormat="1" ht="18" customHeight="1" x14ac:dyDescent="0.3">
      <c r="B75" s="140"/>
    </row>
    <row r="76" spans="2:2" s="145" customFormat="1" ht="18" customHeight="1" x14ac:dyDescent="0.3">
      <c r="B76" s="140"/>
    </row>
    <row r="77" spans="2:2" s="145" customFormat="1" ht="18" customHeight="1" x14ac:dyDescent="0.3">
      <c r="B77" s="140"/>
    </row>
    <row r="78" spans="2:2" s="145" customFormat="1" ht="18" customHeight="1" x14ac:dyDescent="0.3">
      <c r="B78" s="140"/>
    </row>
    <row r="79" spans="2:2" s="145" customFormat="1" ht="18" customHeight="1" x14ac:dyDescent="0.3">
      <c r="B79" s="140"/>
    </row>
    <row r="80" spans="2:2" s="145" customFormat="1" ht="18" customHeight="1" x14ac:dyDescent="0.3">
      <c r="B80" s="140"/>
    </row>
    <row r="81" spans="2:2" s="145" customFormat="1" ht="18" customHeight="1" x14ac:dyDescent="0.3">
      <c r="B81" s="140"/>
    </row>
    <row r="82" spans="2:2" s="145" customFormat="1" ht="18" customHeight="1" x14ac:dyDescent="0.3">
      <c r="B82" s="140"/>
    </row>
    <row r="83" spans="2:2" s="145" customFormat="1" ht="18" customHeight="1" x14ac:dyDescent="0.3">
      <c r="B83" s="140"/>
    </row>
    <row r="84" spans="2:2" s="145" customFormat="1" ht="18" customHeight="1" x14ac:dyDescent="0.3">
      <c r="B84" s="140"/>
    </row>
    <row r="85" spans="2:2" s="145" customFormat="1" ht="18" customHeight="1" x14ac:dyDescent="0.3">
      <c r="B85" s="140"/>
    </row>
    <row r="86" spans="2:2" s="145" customFormat="1" ht="18" customHeight="1" x14ac:dyDescent="0.3">
      <c r="B86" s="140"/>
    </row>
    <row r="87" spans="2:2" s="145" customFormat="1" ht="18" customHeight="1" x14ac:dyDescent="0.3">
      <c r="B87" s="140"/>
    </row>
    <row r="88" spans="2:2" s="145" customFormat="1" ht="18" customHeight="1" x14ac:dyDescent="0.3">
      <c r="B88" s="140"/>
    </row>
    <row r="89" spans="2:2" s="145" customFormat="1" ht="18" customHeight="1" x14ac:dyDescent="0.3">
      <c r="B89" s="140"/>
    </row>
    <row r="90" spans="2:2" s="145" customFormat="1" ht="18" customHeight="1" x14ac:dyDescent="0.3">
      <c r="B90" s="140"/>
    </row>
    <row r="91" spans="2:2" s="145" customFormat="1" ht="18" customHeight="1" x14ac:dyDescent="0.3">
      <c r="B91" s="140"/>
    </row>
    <row r="92" spans="2:2" s="145" customFormat="1" ht="18" customHeight="1" x14ac:dyDescent="0.3">
      <c r="B92" s="140"/>
    </row>
    <row r="93" spans="2:2" s="145" customFormat="1" ht="18" customHeight="1" x14ac:dyDescent="0.3">
      <c r="B93" s="140"/>
    </row>
    <row r="94" spans="2:2" s="145" customFormat="1" ht="18" customHeight="1" x14ac:dyDescent="0.3">
      <c r="B94" s="140"/>
    </row>
    <row r="95" spans="2:2" s="145" customFormat="1" ht="18" customHeight="1" x14ac:dyDescent="0.3">
      <c r="B95" s="140"/>
    </row>
    <row r="96" spans="2:2" s="145" customFormat="1" ht="18" customHeight="1" x14ac:dyDescent="0.3">
      <c r="B96" s="140"/>
    </row>
    <row r="97" spans="2:2" s="145" customFormat="1" ht="18" customHeight="1" x14ac:dyDescent="0.3">
      <c r="B97" s="140"/>
    </row>
    <row r="98" spans="2:2" s="145" customFormat="1" ht="18" customHeight="1" x14ac:dyDescent="0.3">
      <c r="B98" s="140"/>
    </row>
    <row r="99" spans="2:2" s="145" customFormat="1" ht="18" customHeight="1" x14ac:dyDescent="0.3">
      <c r="B99" s="140"/>
    </row>
    <row r="100" spans="2:2" s="145" customFormat="1" ht="18" customHeight="1" x14ac:dyDescent="0.3">
      <c r="B100" s="140"/>
    </row>
    <row r="101" spans="2:2" s="145" customFormat="1" ht="18" customHeight="1" x14ac:dyDescent="0.3">
      <c r="B101" s="140"/>
    </row>
    <row r="102" spans="2:2" s="145" customFormat="1" ht="18" customHeight="1" x14ac:dyDescent="0.3">
      <c r="B102" s="140"/>
    </row>
    <row r="103" spans="2:2" s="145" customFormat="1" ht="18" customHeight="1" x14ac:dyDescent="0.3">
      <c r="B103" s="140"/>
    </row>
    <row r="104" spans="2:2" s="145" customFormat="1" ht="18" customHeight="1" x14ac:dyDescent="0.3">
      <c r="B104" s="140"/>
    </row>
    <row r="105" spans="2:2" s="145" customFormat="1" ht="18" customHeight="1" x14ac:dyDescent="0.3">
      <c r="B105" s="140"/>
    </row>
    <row r="106" spans="2:2" s="145" customFormat="1" ht="18" customHeight="1" x14ac:dyDescent="0.3">
      <c r="B106" s="140"/>
    </row>
    <row r="107" spans="2:2" s="145" customFormat="1" ht="18" customHeight="1" x14ac:dyDescent="0.3">
      <c r="B107" s="140"/>
    </row>
    <row r="108" spans="2:2" s="145" customFormat="1" ht="18" customHeight="1" x14ac:dyDescent="0.3">
      <c r="B108" s="140"/>
    </row>
    <row r="109" spans="2:2" s="145" customFormat="1" ht="18" customHeight="1" x14ac:dyDescent="0.3">
      <c r="B109" s="140"/>
    </row>
    <row r="110" spans="2:2" s="145" customFormat="1" ht="18" customHeight="1" x14ac:dyDescent="0.3">
      <c r="B110" s="140"/>
    </row>
    <row r="111" spans="2:2" s="145" customFormat="1" ht="18" customHeight="1" x14ac:dyDescent="0.3">
      <c r="B111" s="140"/>
    </row>
    <row r="112" spans="2:2" s="145" customFormat="1" ht="18" customHeight="1" x14ac:dyDescent="0.3">
      <c r="B112" s="140"/>
    </row>
    <row r="113" spans="2:2" s="145" customFormat="1" ht="18" customHeight="1" x14ac:dyDescent="0.3">
      <c r="B113" s="140"/>
    </row>
    <row r="114" spans="2:2" s="145" customFormat="1" ht="18" customHeight="1" x14ac:dyDescent="0.3">
      <c r="B114" s="140"/>
    </row>
    <row r="115" spans="2:2" s="145" customFormat="1" ht="18" customHeight="1" x14ac:dyDescent="0.3">
      <c r="B115" s="140"/>
    </row>
    <row r="116" spans="2:2" s="145" customFormat="1" ht="18" customHeight="1" x14ac:dyDescent="0.3">
      <c r="B116" s="140"/>
    </row>
    <row r="117" spans="2:2" s="145" customFormat="1" ht="18" customHeight="1" x14ac:dyDescent="0.3">
      <c r="B117" s="140"/>
    </row>
    <row r="118" spans="2:2" s="145" customFormat="1" ht="18" customHeight="1" x14ac:dyDescent="0.3">
      <c r="B118" s="140"/>
    </row>
    <row r="119" spans="2:2" s="145" customFormat="1" ht="18" customHeight="1" x14ac:dyDescent="0.3">
      <c r="B119" s="140"/>
    </row>
    <row r="120" spans="2:2" s="145" customFormat="1" ht="18" customHeight="1" x14ac:dyDescent="0.3">
      <c r="B120" s="140"/>
    </row>
    <row r="121" spans="2:2" s="145" customFormat="1" ht="18" customHeight="1" x14ac:dyDescent="0.3">
      <c r="B121" s="140"/>
    </row>
    <row r="122" spans="2:2" s="145" customFormat="1" ht="18" customHeight="1" x14ac:dyDescent="0.3">
      <c r="B122" s="140"/>
    </row>
    <row r="123" spans="2:2" s="145" customFormat="1" ht="18" customHeight="1" x14ac:dyDescent="0.3">
      <c r="B123" s="140"/>
    </row>
    <row r="124" spans="2:2" s="145" customFormat="1" ht="18" customHeight="1" x14ac:dyDescent="0.3">
      <c r="B124" s="140"/>
    </row>
    <row r="125" spans="2:2" s="145" customFormat="1" ht="18" customHeight="1" x14ac:dyDescent="0.3">
      <c r="B125" s="140"/>
    </row>
    <row r="126" spans="2:2" s="145" customFormat="1" ht="18" customHeight="1" x14ac:dyDescent="0.3">
      <c r="B126" s="140"/>
    </row>
    <row r="127" spans="2:2" s="145" customFormat="1" ht="18" customHeight="1" x14ac:dyDescent="0.3">
      <c r="B127" s="140"/>
    </row>
    <row r="128" spans="2:2" s="145" customFormat="1" ht="18" customHeight="1" x14ac:dyDescent="0.3">
      <c r="B128" s="140"/>
    </row>
    <row r="129" spans="2:2" s="145" customFormat="1" ht="18" customHeight="1" x14ac:dyDescent="0.3">
      <c r="B129" s="140"/>
    </row>
    <row r="130" spans="2:2" s="145" customFormat="1" ht="18" customHeight="1" x14ac:dyDescent="0.3">
      <c r="B130" s="140"/>
    </row>
    <row r="131" spans="2:2" s="145" customFormat="1" ht="18" customHeight="1" x14ac:dyDescent="0.3">
      <c r="B131" s="140"/>
    </row>
    <row r="132" spans="2:2" s="145" customFormat="1" ht="18" customHeight="1" x14ac:dyDescent="0.3">
      <c r="B132" s="140"/>
    </row>
    <row r="133" spans="2:2" s="145" customFormat="1" ht="18" customHeight="1" x14ac:dyDescent="0.3">
      <c r="B133" s="140"/>
    </row>
    <row r="134" spans="2:2" s="145" customFormat="1" ht="18" customHeight="1" x14ac:dyDescent="0.3">
      <c r="B134" s="140"/>
    </row>
    <row r="135" spans="2:2" s="145" customFormat="1" ht="18" customHeight="1" x14ac:dyDescent="0.3">
      <c r="B135" s="140"/>
    </row>
    <row r="136" spans="2:2" s="145" customFormat="1" ht="18" customHeight="1" x14ac:dyDescent="0.3">
      <c r="B136" s="140"/>
    </row>
    <row r="137" spans="2:2" s="145" customFormat="1" ht="18" customHeight="1" x14ac:dyDescent="0.3">
      <c r="B137" s="140"/>
    </row>
    <row r="138" spans="2:2" s="145" customFormat="1" ht="18" customHeight="1" x14ac:dyDescent="0.3">
      <c r="B138" s="140"/>
    </row>
    <row r="139" spans="2:2" s="145" customFormat="1" ht="18" customHeight="1" x14ac:dyDescent="0.3">
      <c r="B139" s="140"/>
    </row>
    <row r="140" spans="2:2" s="145" customFormat="1" ht="18" customHeight="1" x14ac:dyDescent="0.3">
      <c r="B140" s="140"/>
    </row>
    <row r="141" spans="2:2" s="145" customFormat="1" ht="18" customHeight="1" x14ac:dyDescent="0.3">
      <c r="B141" s="140"/>
    </row>
    <row r="142" spans="2:2" s="145" customFormat="1" ht="18" customHeight="1" x14ac:dyDescent="0.3">
      <c r="B142" s="140"/>
    </row>
    <row r="143" spans="2:2" s="145" customFormat="1" ht="18" customHeight="1" x14ac:dyDescent="0.3">
      <c r="B143" s="140"/>
    </row>
    <row r="144" spans="2:2" s="145" customFormat="1" ht="18" customHeight="1" x14ac:dyDescent="0.3">
      <c r="B144" s="140"/>
    </row>
    <row r="145" spans="2:2" s="145" customFormat="1" ht="18" customHeight="1" x14ac:dyDescent="0.3">
      <c r="B145" s="140"/>
    </row>
    <row r="146" spans="2:2" s="145" customFormat="1" ht="18" customHeight="1" x14ac:dyDescent="0.3">
      <c r="B146" s="140"/>
    </row>
    <row r="147" spans="2:2" s="145" customFormat="1" ht="18" customHeight="1" x14ac:dyDescent="0.3">
      <c r="B147" s="140"/>
    </row>
    <row r="148" spans="2:2" s="145" customFormat="1" ht="18" customHeight="1" x14ac:dyDescent="0.3">
      <c r="B148" s="140"/>
    </row>
    <row r="149" spans="2:2" s="145" customFormat="1" ht="18" customHeight="1" x14ac:dyDescent="0.3">
      <c r="B149" s="140"/>
    </row>
    <row r="150" spans="2:2" s="145" customFormat="1" ht="18" customHeight="1" x14ac:dyDescent="0.3">
      <c r="B150" s="140"/>
    </row>
    <row r="151" spans="2:2" s="145" customFormat="1" ht="18" customHeight="1" x14ac:dyDescent="0.3">
      <c r="B151" s="140"/>
    </row>
    <row r="152" spans="2:2" s="145" customFormat="1" ht="18" customHeight="1" x14ac:dyDescent="0.3">
      <c r="B152" s="140"/>
    </row>
    <row r="153" spans="2:2" s="145" customFormat="1" ht="18" customHeight="1" x14ac:dyDescent="0.3">
      <c r="B153" s="140"/>
    </row>
    <row r="154" spans="2:2" s="145" customFormat="1" ht="18" customHeight="1" x14ac:dyDescent="0.3">
      <c r="B154" s="140"/>
    </row>
    <row r="155" spans="2:2" s="145" customFormat="1" ht="18" customHeight="1" x14ac:dyDescent="0.3">
      <c r="B155" s="140"/>
    </row>
    <row r="156" spans="2:2" s="145" customFormat="1" ht="18" customHeight="1" x14ac:dyDescent="0.3">
      <c r="B156" s="140"/>
    </row>
    <row r="157" spans="2:2" s="145" customFormat="1" ht="18" customHeight="1" x14ac:dyDescent="0.3">
      <c r="B157" s="140"/>
    </row>
    <row r="158" spans="2:2" s="145" customFormat="1" ht="18" customHeight="1" x14ac:dyDescent="0.3">
      <c r="B158" s="140"/>
    </row>
    <row r="159" spans="2:2" s="145" customFormat="1" ht="18" customHeight="1" x14ac:dyDescent="0.3">
      <c r="B159" s="140"/>
    </row>
    <row r="160" spans="2:2" s="145" customFormat="1" ht="18" customHeight="1" x14ac:dyDescent="0.3">
      <c r="B160" s="140"/>
    </row>
    <row r="161" spans="2:2" s="145" customFormat="1" ht="18" customHeight="1" x14ac:dyDescent="0.3">
      <c r="B161" s="140"/>
    </row>
    <row r="162" spans="2:2" s="145" customFormat="1" ht="18" customHeight="1" x14ac:dyDescent="0.3">
      <c r="B162" s="140"/>
    </row>
    <row r="163" spans="2:2" s="145" customFormat="1" ht="18" customHeight="1" x14ac:dyDescent="0.3">
      <c r="B163" s="140"/>
    </row>
    <row r="164" spans="2:2" s="145" customFormat="1" ht="18" customHeight="1" x14ac:dyDescent="0.3">
      <c r="B164" s="140"/>
    </row>
    <row r="165" spans="2:2" s="145" customFormat="1" ht="18" customHeight="1" x14ac:dyDescent="0.3">
      <c r="B165" s="140"/>
    </row>
    <row r="166" spans="2:2" s="145" customFormat="1" ht="18" customHeight="1" x14ac:dyDescent="0.3">
      <c r="B166" s="140"/>
    </row>
    <row r="167" spans="2:2" s="145" customFormat="1" ht="18" customHeight="1" x14ac:dyDescent="0.3">
      <c r="B167" s="140"/>
    </row>
    <row r="168" spans="2:2" s="145" customFormat="1" ht="18" customHeight="1" x14ac:dyDescent="0.3">
      <c r="B168" s="140"/>
    </row>
    <row r="169" spans="2:2" s="145" customFormat="1" ht="18" customHeight="1" x14ac:dyDescent="0.3">
      <c r="B169" s="140"/>
    </row>
    <row r="170" spans="2:2" s="145" customFormat="1" ht="18" customHeight="1" x14ac:dyDescent="0.3">
      <c r="B170" s="140"/>
    </row>
    <row r="171" spans="2:2" s="145" customFormat="1" ht="18" customHeight="1" x14ac:dyDescent="0.3">
      <c r="B171" s="140"/>
    </row>
    <row r="172" spans="2:2" s="145" customFormat="1" ht="18" customHeight="1" x14ac:dyDescent="0.3">
      <c r="B172" s="140"/>
    </row>
    <row r="173" spans="2:2" s="145" customFormat="1" ht="18" customHeight="1" x14ac:dyDescent="0.3">
      <c r="B173" s="140"/>
    </row>
    <row r="174" spans="2:2" s="145" customFormat="1" ht="18" customHeight="1" x14ac:dyDescent="0.3">
      <c r="B174" s="140"/>
    </row>
    <row r="175" spans="2:2" s="145" customFormat="1" ht="18" customHeight="1" x14ac:dyDescent="0.3">
      <c r="B175" s="140"/>
    </row>
    <row r="176" spans="2:2" s="145" customFormat="1" ht="18" customHeight="1" x14ac:dyDescent="0.3">
      <c r="B176" s="140"/>
    </row>
  </sheetData>
  <autoFilter ref="A4:B4" xr:uid="{4C8D285D-1AC0-422F-93FB-20A26EE829F4}"/>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3FC1-CE70-4A23-B7C6-CEE090257AC5}">
  <sheetPr>
    <tabColor rgb="FFFEF4E5"/>
  </sheetPr>
  <dimension ref="A1:E145"/>
  <sheetViews>
    <sheetView workbookViewId="0">
      <pane xSplit="2" ySplit="4" topLeftCell="C6" activePane="bottomRight" state="frozen"/>
      <selection activeCell="B28" sqref="B28"/>
      <selection pane="topRight" activeCell="B28" sqref="B28"/>
      <selection pane="bottomLeft" activeCell="B28" sqref="B28"/>
      <selection pane="bottomRight" activeCell="B28" sqref="B28"/>
    </sheetView>
  </sheetViews>
  <sheetFormatPr defaultColWidth="8.5546875" defaultRowHeight="18" customHeight="1" x14ac:dyDescent="0.3"/>
  <cols>
    <col min="1" max="1" width="11.21875" style="138" customWidth="1"/>
    <col min="2" max="2" width="33.109375" style="140" customWidth="1"/>
    <col min="3" max="3" width="26.21875" style="138" customWidth="1"/>
    <col min="4" max="4" width="27.109375" style="138" customWidth="1"/>
    <col min="5" max="5" width="24.5546875" style="138" customWidth="1"/>
    <col min="6" max="16384" width="8.5546875" style="138"/>
  </cols>
  <sheetData>
    <row r="1" spans="1:5" s="68" customFormat="1" ht="18" customHeight="1" x14ac:dyDescent="0.3">
      <c r="A1" s="382" t="s">
        <v>452</v>
      </c>
      <c r="B1" s="69" t="s">
        <v>453</v>
      </c>
    </row>
    <row r="2" spans="1:5" ht="18" customHeight="1" x14ac:dyDescent="0.3">
      <c r="B2" s="137" t="s">
        <v>454</v>
      </c>
    </row>
    <row r="3" spans="1:5" ht="18" customHeight="1" x14ac:dyDescent="0.3">
      <c r="A3" s="179"/>
    </row>
    <row r="4" spans="1:5" s="145" customFormat="1" ht="30.6" customHeight="1" x14ac:dyDescent="0.3">
      <c r="A4" s="201"/>
      <c r="B4" s="322"/>
      <c r="C4" s="147" t="s">
        <v>455</v>
      </c>
      <c r="D4" s="147" t="s">
        <v>456</v>
      </c>
      <c r="E4" s="147" t="s">
        <v>457</v>
      </c>
    </row>
    <row r="5" spans="1:5" s="145" customFormat="1" ht="30.6" customHeight="1" x14ac:dyDescent="0.3">
      <c r="A5" s="107">
        <v>40908</v>
      </c>
      <c r="B5" s="194" t="s">
        <v>458</v>
      </c>
      <c r="C5" s="147">
        <v>29</v>
      </c>
      <c r="D5" s="147">
        <v>15.1</v>
      </c>
      <c r="E5" s="147">
        <v>1.29</v>
      </c>
    </row>
    <row r="6" spans="1:5" s="151" customFormat="1" ht="30.6" customHeight="1" x14ac:dyDescent="0.3">
      <c r="A6" s="149">
        <v>40908</v>
      </c>
      <c r="B6" s="195" t="s">
        <v>459</v>
      </c>
      <c r="C6" s="153">
        <v>711</v>
      </c>
      <c r="D6" s="153">
        <v>27.4</v>
      </c>
      <c r="E6" s="153">
        <v>1.46</v>
      </c>
    </row>
    <row r="7" spans="1:5" s="145" customFormat="1" ht="30.6" customHeight="1" x14ac:dyDescent="0.3">
      <c r="A7" s="107">
        <v>41639</v>
      </c>
      <c r="B7" s="194" t="s">
        <v>458</v>
      </c>
      <c r="C7" s="147">
        <v>80</v>
      </c>
      <c r="D7" s="147">
        <v>19.100000000000001</v>
      </c>
      <c r="E7" s="147">
        <v>1.26</v>
      </c>
    </row>
    <row r="8" spans="1:5" s="151" customFormat="1" ht="30.6" customHeight="1" x14ac:dyDescent="0.3">
      <c r="A8" s="149">
        <v>41639</v>
      </c>
      <c r="B8" s="195" t="s">
        <v>459</v>
      </c>
      <c r="C8" s="153">
        <v>555</v>
      </c>
      <c r="D8" s="153">
        <v>23.5</v>
      </c>
      <c r="E8" s="153">
        <v>1.4</v>
      </c>
    </row>
    <row r="9" spans="1:5" s="145" customFormat="1" ht="30.6" customHeight="1" x14ac:dyDescent="0.3">
      <c r="A9" s="107">
        <v>42004</v>
      </c>
      <c r="B9" s="194" t="s">
        <v>458</v>
      </c>
      <c r="C9" s="147">
        <v>132</v>
      </c>
      <c r="D9" s="147">
        <v>25.5</v>
      </c>
      <c r="E9" s="147">
        <v>1.39</v>
      </c>
    </row>
    <row r="10" spans="1:5" s="151" customFormat="1" ht="30.6" customHeight="1" x14ac:dyDescent="0.3">
      <c r="A10" s="149">
        <v>42004</v>
      </c>
      <c r="B10" s="195" t="s">
        <v>459</v>
      </c>
      <c r="C10" s="153">
        <v>514</v>
      </c>
      <c r="D10" s="153">
        <v>22.5</v>
      </c>
      <c r="E10" s="153">
        <v>1.34</v>
      </c>
    </row>
    <row r="11" spans="1:5" s="145" customFormat="1" ht="30.6" customHeight="1" x14ac:dyDescent="0.3">
      <c r="A11" s="107">
        <v>42369</v>
      </c>
      <c r="B11" s="194" t="s">
        <v>458</v>
      </c>
      <c r="C11" s="147">
        <v>165</v>
      </c>
      <c r="D11" s="147">
        <v>26.7</v>
      </c>
      <c r="E11" s="147">
        <v>1.42</v>
      </c>
    </row>
    <row r="12" spans="1:5" s="151" customFormat="1" ht="30.6" customHeight="1" x14ac:dyDescent="0.3">
      <c r="A12" s="149">
        <v>42369</v>
      </c>
      <c r="B12" s="195" t="s">
        <v>459</v>
      </c>
      <c r="C12" s="153">
        <v>472</v>
      </c>
      <c r="D12" s="153">
        <v>21</v>
      </c>
      <c r="E12" s="153">
        <v>1.31</v>
      </c>
    </row>
    <row r="13" spans="1:5" s="145" customFormat="1" ht="30.6" customHeight="1" x14ac:dyDescent="0.3">
      <c r="A13" s="107">
        <v>42735</v>
      </c>
      <c r="B13" s="194" t="s">
        <v>458</v>
      </c>
      <c r="C13" s="147">
        <v>206</v>
      </c>
      <c r="D13" s="147">
        <v>29.7</v>
      </c>
      <c r="E13" s="147">
        <v>1.46</v>
      </c>
    </row>
    <row r="14" spans="1:5" s="151" customFormat="1" ht="30.6" customHeight="1" x14ac:dyDescent="0.3">
      <c r="A14" s="149">
        <v>42735</v>
      </c>
      <c r="B14" s="195" t="s">
        <v>459</v>
      </c>
      <c r="C14" s="153">
        <v>478</v>
      </c>
      <c r="D14" s="153">
        <v>21.6</v>
      </c>
      <c r="E14" s="153">
        <v>1.31</v>
      </c>
    </row>
    <row r="15" spans="1:5" s="145" customFormat="1" ht="30.6" customHeight="1" x14ac:dyDescent="0.3">
      <c r="A15" s="107">
        <v>43100</v>
      </c>
      <c r="B15" s="194" t="s">
        <v>458</v>
      </c>
      <c r="C15" s="147">
        <v>238</v>
      </c>
      <c r="D15" s="147">
        <v>31.5</v>
      </c>
      <c r="E15" s="147">
        <v>1.51</v>
      </c>
    </row>
    <row r="16" spans="1:5" s="151" customFormat="1" ht="30.6" customHeight="1" x14ac:dyDescent="0.3">
      <c r="A16" s="149">
        <v>43100</v>
      </c>
      <c r="B16" s="195" t="s">
        <v>459</v>
      </c>
      <c r="C16" s="153">
        <v>512</v>
      </c>
      <c r="D16" s="153">
        <v>22.7</v>
      </c>
      <c r="E16" s="153">
        <v>1.34</v>
      </c>
    </row>
    <row r="17" spans="1:5" s="145" customFormat="1" ht="30.6" customHeight="1" x14ac:dyDescent="0.3">
      <c r="A17" s="107">
        <v>43465</v>
      </c>
      <c r="B17" s="194" t="s">
        <v>458</v>
      </c>
      <c r="C17" s="147">
        <v>279</v>
      </c>
      <c r="D17" s="147">
        <v>34.6</v>
      </c>
      <c r="E17" s="147">
        <v>1.58</v>
      </c>
    </row>
    <row r="18" spans="1:5" s="151" customFormat="1" ht="30.6" customHeight="1" x14ac:dyDescent="0.3">
      <c r="A18" s="149">
        <v>43465</v>
      </c>
      <c r="B18" s="195" t="s">
        <v>459</v>
      </c>
      <c r="C18" s="153">
        <v>555</v>
      </c>
      <c r="D18" s="153">
        <v>24.7</v>
      </c>
      <c r="E18" s="153">
        <v>1.37</v>
      </c>
    </row>
    <row r="19" spans="1:5" s="145" customFormat="1" ht="30.6" customHeight="1" x14ac:dyDescent="0.3">
      <c r="A19" s="107">
        <v>43830</v>
      </c>
      <c r="B19" s="194" t="s">
        <v>458</v>
      </c>
      <c r="C19" s="147">
        <v>283</v>
      </c>
      <c r="D19" s="147">
        <v>34.9</v>
      </c>
      <c r="E19" s="147">
        <v>1.57</v>
      </c>
    </row>
    <row r="20" spans="1:5" s="151" customFormat="1" ht="30.6" customHeight="1" x14ac:dyDescent="0.3">
      <c r="A20" s="149">
        <v>43830</v>
      </c>
      <c r="B20" s="195" t="s">
        <v>459</v>
      </c>
      <c r="C20" s="153">
        <v>551</v>
      </c>
      <c r="D20" s="153">
        <v>24.7</v>
      </c>
      <c r="E20" s="153">
        <v>1.37</v>
      </c>
    </row>
    <row r="21" spans="1:5" s="145" customFormat="1" ht="30.6" customHeight="1" x14ac:dyDescent="0.3">
      <c r="A21" s="107">
        <v>44196</v>
      </c>
      <c r="B21" s="194" t="s">
        <v>458</v>
      </c>
      <c r="C21" s="147">
        <v>280</v>
      </c>
      <c r="D21" s="147">
        <v>33.1</v>
      </c>
      <c r="E21" s="147">
        <v>1.47</v>
      </c>
    </row>
    <row r="22" spans="1:5" s="151" customFormat="1" ht="30.6" customHeight="1" x14ac:dyDescent="0.3">
      <c r="A22" s="149">
        <v>44196</v>
      </c>
      <c r="B22" s="195" t="s">
        <v>459</v>
      </c>
      <c r="C22" s="153">
        <v>516</v>
      </c>
      <c r="D22" s="153">
        <v>23.7</v>
      </c>
      <c r="E22" s="153">
        <v>1.32</v>
      </c>
    </row>
    <row r="23" spans="1:5" s="145" customFormat="1" ht="30.6" customHeight="1" x14ac:dyDescent="0.3">
      <c r="A23" s="107">
        <v>44561</v>
      </c>
      <c r="B23" s="194" t="s">
        <v>458</v>
      </c>
      <c r="C23" s="145">
        <v>258</v>
      </c>
      <c r="D23" s="145">
        <v>30.3</v>
      </c>
      <c r="E23" s="145">
        <v>1.41</v>
      </c>
    </row>
    <row r="24" spans="1:5" s="151" customFormat="1" ht="30.6" customHeight="1" x14ac:dyDescent="0.3">
      <c r="A24" s="149">
        <v>44561</v>
      </c>
      <c r="B24" s="195" t="s">
        <v>459</v>
      </c>
      <c r="C24" s="151">
        <v>466</v>
      </c>
      <c r="D24" s="151">
        <v>22.5</v>
      </c>
      <c r="E24" s="151">
        <v>1.3</v>
      </c>
    </row>
    <row r="25" spans="1:5" s="145" customFormat="1" ht="30.6" customHeight="1" x14ac:dyDescent="0.3">
      <c r="B25" s="140"/>
    </row>
    <row r="26" spans="1:5" s="145" customFormat="1" ht="30.6" customHeight="1" x14ac:dyDescent="0.3">
      <c r="B26" s="140"/>
    </row>
    <row r="27" spans="1:5" s="145" customFormat="1" ht="30.6" customHeight="1" x14ac:dyDescent="0.3">
      <c r="B27" s="140"/>
    </row>
    <row r="28" spans="1:5" s="145" customFormat="1" ht="30.6" customHeight="1" x14ac:dyDescent="0.3">
      <c r="B28" s="140"/>
    </row>
    <row r="29" spans="1:5" s="145" customFormat="1" ht="30.6" customHeight="1" x14ac:dyDescent="0.3">
      <c r="B29" s="140"/>
    </row>
    <row r="30" spans="1:5" s="145" customFormat="1" ht="30.6" customHeight="1" x14ac:dyDescent="0.3">
      <c r="B30" s="140"/>
    </row>
    <row r="31" spans="1:5" s="145" customFormat="1" ht="30.6" customHeight="1" x14ac:dyDescent="0.3">
      <c r="B31" s="140"/>
    </row>
    <row r="32" spans="1:5" s="145" customFormat="1" ht="30.6" customHeight="1" x14ac:dyDescent="0.3">
      <c r="B32" s="140"/>
    </row>
    <row r="33" spans="2:2" s="145" customFormat="1" ht="30.6" customHeight="1" x14ac:dyDescent="0.3">
      <c r="B33" s="140"/>
    </row>
    <row r="34" spans="2:2" s="145" customFormat="1" ht="30.6" customHeight="1" x14ac:dyDescent="0.3">
      <c r="B34" s="140"/>
    </row>
    <row r="35" spans="2:2" s="145" customFormat="1" ht="30.6" customHeight="1" x14ac:dyDescent="0.3">
      <c r="B35" s="140"/>
    </row>
    <row r="36" spans="2:2" s="145" customFormat="1" ht="30.6" customHeight="1" x14ac:dyDescent="0.3">
      <c r="B36" s="140"/>
    </row>
    <row r="37" spans="2:2" s="145" customFormat="1" ht="30.6" customHeight="1" x14ac:dyDescent="0.3">
      <c r="B37" s="140"/>
    </row>
    <row r="38" spans="2:2" s="145" customFormat="1" ht="30.6" customHeight="1" x14ac:dyDescent="0.3">
      <c r="B38" s="140"/>
    </row>
    <row r="39" spans="2:2" s="145" customFormat="1" ht="30.6" customHeight="1" x14ac:dyDescent="0.3">
      <c r="B39" s="140"/>
    </row>
    <row r="40" spans="2:2" s="145" customFormat="1" ht="30.6" customHeight="1" x14ac:dyDescent="0.3">
      <c r="B40" s="140"/>
    </row>
    <row r="41" spans="2:2" s="145" customFormat="1" ht="30.6" customHeight="1" x14ac:dyDescent="0.3">
      <c r="B41" s="140"/>
    </row>
    <row r="42" spans="2:2" s="145" customFormat="1" ht="30.6" customHeight="1" x14ac:dyDescent="0.3">
      <c r="B42" s="140"/>
    </row>
    <row r="43" spans="2:2" s="145" customFormat="1" ht="30.6" customHeight="1" x14ac:dyDescent="0.3">
      <c r="B43" s="140"/>
    </row>
    <row r="44" spans="2:2" s="145" customFormat="1" ht="30.6" customHeight="1" x14ac:dyDescent="0.3">
      <c r="B44" s="140"/>
    </row>
    <row r="45" spans="2:2" s="145" customFormat="1" ht="30.6" customHeight="1" x14ac:dyDescent="0.3">
      <c r="B45" s="140"/>
    </row>
    <row r="46" spans="2:2" s="145" customFormat="1" ht="30.6" customHeight="1" x14ac:dyDescent="0.3">
      <c r="B46" s="140"/>
    </row>
    <row r="47" spans="2:2" s="145" customFormat="1" ht="30.6" customHeight="1" x14ac:dyDescent="0.3">
      <c r="B47" s="140"/>
    </row>
    <row r="48" spans="2:2" s="145" customFormat="1" ht="30.6" customHeight="1" x14ac:dyDescent="0.3">
      <c r="B48" s="140"/>
    </row>
    <row r="49" spans="2:2" s="145" customFormat="1" ht="30.6" customHeight="1" x14ac:dyDescent="0.3">
      <c r="B49" s="140"/>
    </row>
    <row r="50" spans="2:2" s="145" customFormat="1" ht="30.6" customHeight="1" x14ac:dyDescent="0.3">
      <c r="B50" s="140"/>
    </row>
    <row r="51" spans="2:2" s="145" customFormat="1" ht="30.6" customHeight="1" x14ac:dyDescent="0.3">
      <c r="B51" s="140"/>
    </row>
    <row r="52" spans="2:2" s="145" customFormat="1" ht="30.6" customHeight="1" x14ac:dyDescent="0.3">
      <c r="B52" s="140"/>
    </row>
    <row r="53" spans="2:2" s="145" customFormat="1" ht="30.6" customHeight="1" x14ac:dyDescent="0.3">
      <c r="B53" s="140"/>
    </row>
    <row r="54" spans="2:2" s="145" customFormat="1" ht="30.6" customHeight="1" x14ac:dyDescent="0.3">
      <c r="B54" s="140"/>
    </row>
    <row r="55" spans="2:2" s="145" customFormat="1" ht="30.6" customHeight="1" x14ac:dyDescent="0.3">
      <c r="B55" s="140"/>
    </row>
    <row r="56" spans="2:2" s="145" customFormat="1" ht="30.6" customHeight="1" x14ac:dyDescent="0.3">
      <c r="B56" s="140"/>
    </row>
    <row r="57" spans="2:2" s="145" customFormat="1" ht="30.6" customHeight="1" x14ac:dyDescent="0.3">
      <c r="B57" s="140"/>
    </row>
    <row r="58" spans="2:2" s="145" customFormat="1" ht="30.6" customHeight="1" x14ac:dyDescent="0.3">
      <c r="B58" s="140"/>
    </row>
    <row r="59" spans="2:2" s="145" customFormat="1" ht="30.6" customHeight="1" x14ac:dyDescent="0.3">
      <c r="B59" s="140"/>
    </row>
    <row r="60" spans="2:2" s="145" customFormat="1" ht="30.6" customHeight="1" x14ac:dyDescent="0.3">
      <c r="B60" s="140"/>
    </row>
    <row r="61" spans="2:2" s="145" customFormat="1" ht="30.6" customHeight="1" x14ac:dyDescent="0.3">
      <c r="B61" s="140"/>
    </row>
    <row r="62" spans="2:2" s="145" customFormat="1" ht="30.6" customHeight="1" x14ac:dyDescent="0.3">
      <c r="B62" s="140"/>
    </row>
    <row r="63" spans="2:2" s="145" customFormat="1" ht="30.6" customHeight="1" x14ac:dyDescent="0.3">
      <c r="B63" s="140"/>
    </row>
    <row r="64" spans="2:2" s="145" customFormat="1" ht="30.6" customHeight="1" x14ac:dyDescent="0.3">
      <c r="B64" s="140"/>
    </row>
    <row r="65" spans="2:2" s="145" customFormat="1" ht="30.6" customHeight="1" x14ac:dyDescent="0.3">
      <c r="B65" s="140"/>
    </row>
    <row r="66" spans="2:2" s="145" customFormat="1" ht="30.6" customHeight="1" x14ac:dyDescent="0.3">
      <c r="B66" s="140"/>
    </row>
    <row r="67" spans="2:2" s="145" customFormat="1" ht="30.6" customHeight="1" x14ac:dyDescent="0.3">
      <c r="B67" s="140"/>
    </row>
    <row r="68" spans="2:2" s="145" customFormat="1" ht="30.6" customHeight="1" x14ac:dyDescent="0.3">
      <c r="B68" s="140"/>
    </row>
    <row r="69" spans="2:2" s="145" customFormat="1" ht="30.6" customHeight="1" x14ac:dyDescent="0.3">
      <c r="B69" s="140"/>
    </row>
    <row r="70" spans="2:2" s="145" customFormat="1" ht="30.6" customHeight="1" x14ac:dyDescent="0.3">
      <c r="B70" s="140"/>
    </row>
    <row r="71" spans="2:2" s="145" customFormat="1" ht="30.6" customHeight="1" x14ac:dyDescent="0.3">
      <c r="B71" s="140"/>
    </row>
    <row r="72" spans="2:2" s="145" customFormat="1" ht="30.6" customHeight="1" x14ac:dyDescent="0.3">
      <c r="B72" s="140"/>
    </row>
    <row r="73" spans="2:2" s="145" customFormat="1" ht="30.6" customHeight="1" x14ac:dyDescent="0.3">
      <c r="B73" s="140"/>
    </row>
    <row r="74" spans="2:2" s="145" customFormat="1" ht="30.6" customHeight="1" x14ac:dyDescent="0.3">
      <c r="B74" s="140"/>
    </row>
    <row r="75" spans="2:2" s="145" customFormat="1" ht="30.6" customHeight="1" x14ac:dyDescent="0.3">
      <c r="B75" s="140"/>
    </row>
    <row r="76" spans="2:2" s="145" customFormat="1" ht="30.6" customHeight="1" x14ac:dyDescent="0.3">
      <c r="B76" s="140"/>
    </row>
    <row r="77" spans="2:2" s="145" customFormat="1" ht="30.6" customHeight="1" x14ac:dyDescent="0.3">
      <c r="B77" s="140"/>
    </row>
    <row r="78" spans="2:2" s="145" customFormat="1" ht="30.6" customHeight="1" x14ac:dyDescent="0.3">
      <c r="B78" s="140"/>
    </row>
    <row r="79" spans="2:2" s="145" customFormat="1" ht="30.6" customHeight="1" x14ac:dyDescent="0.3">
      <c r="B79" s="140"/>
    </row>
    <row r="80" spans="2:2" s="145" customFormat="1" ht="30.6" customHeight="1" x14ac:dyDescent="0.3">
      <c r="B80" s="140"/>
    </row>
    <row r="81" spans="2:2" s="145" customFormat="1" ht="30.6" customHeight="1" x14ac:dyDescent="0.3">
      <c r="B81" s="140"/>
    </row>
    <row r="82" spans="2:2" s="145" customFormat="1" ht="30.6" customHeight="1" x14ac:dyDescent="0.3">
      <c r="B82" s="140"/>
    </row>
    <row r="83" spans="2:2" s="145" customFormat="1" ht="30.6" customHeight="1" x14ac:dyDescent="0.3">
      <c r="B83" s="140"/>
    </row>
    <row r="84" spans="2:2" s="145" customFormat="1" ht="30.6" customHeight="1" x14ac:dyDescent="0.3">
      <c r="B84" s="140"/>
    </row>
    <row r="85" spans="2:2" s="145" customFormat="1" ht="30.6" customHeight="1" x14ac:dyDescent="0.3">
      <c r="B85" s="140"/>
    </row>
    <row r="86" spans="2:2" s="145" customFormat="1" ht="30.6" customHeight="1" x14ac:dyDescent="0.3">
      <c r="B86" s="140"/>
    </row>
    <row r="87" spans="2:2" s="145" customFormat="1" ht="30.6" customHeight="1" x14ac:dyDescent="0.3">
      <c r="B87" s="140"/>
    </row>
    <row r="88" spans="2:2" s="145" customFormat="1" ht="30.6" customHeight="1" x14ac:dyDescent="0.3">
      <c r="B88" s="140"/>
    </row>
    <row r="89" spans="2:2" s="145" customFormat="1" ht="30.6" customHeight="1" x14ac:dyDescent="0.3">
      <c r="B89" s="140"/>
    </row>
    <row r="90" spans="2:2" s="145" customFormat="1" ht="30.6" customHeight="1" x14ac:dyDescent="0.3">
      <c r="B90" s="140"/>
    </row>
    <row r="91" spans="2:2" s="145" customFormat="1" ht="30.6" customHeight="1" x14ac:dyDescent="0.3">
      <c r="B91" s="140"/>
    </row>
    <row r="92" spans="2:2" s="145" customFormat="1" ht="30.6" customHeight="1" x14ac:dyDescent="0.3">
      <c r="B92" s="140"/>
    </row>
    <row r="93" spans="2:2" s="145" customFormat="1" ht="30.6" customHeight="1" x14ac:dyDescent="0.3">
      <c r="B93" s="140"/>
    </row>
    <row r="94" spans="2:2" s="145" customFormat="1" ht="30.6" customHeight="1" x14ac:dyDescent="0.3">
      <c r="B94" s="140"/>
    </row>
    <row r="95" spans="2:2" s="145" customFormat="1" ht="30.6" customHeight="1" x14ac:dyDescent="0.3">
      <c r="B95" s="140"/>
    </row>
    <row r="96" spans="2:2" s="145" customFormat="1" ht="30.6" customHeight="1" x14ac:dyDescent="0.3">
      <c r="B96" s="140"/>
    </row>
    <row r="97" spans="2:2" s="145" customFormat="1" ht="30.6" customHeight="1" x14ac:dyDescent="0.3">
      <c r="B97" s="140"/>
    </row>
    <row r="98" spans="2:2" s="145" customFormat="1" ht="30.6" customHeight="1" x14ac:dyDescent="0.3">
      <c r="B98" s="140"/>
    </row>
    <row r="99" spans="2:2" s="145" customFormat="1" ht="30.6" customHeight="1" x14ac:dyDescent="0.3">
      <c r="B99" s="140"/>
    </row>
    <row r="100" spans="2:2" s="145" customFormat="1" ht="30.6" customHeight="1" x14ac:dyDescent="0.3">
      <c r="B100" s="140"/>
    </row>
    <row r="101" spans="2:2" s="145" customFormat="1" ht="30.6" customHeight="1" x14ac:dyDescent="0.3">
      <c r="B101" s="140"/>
    </row>
    <row r="102" spans="2:2" s="145" customFormat="1" ht="30.6" customHeight="1" x14ac:dyDescent="0.3">
      <c r="B102" s="140"/>
    </row>
    <row r="103" spans="2:2" s="145" customFormat="1" ht="30.6" customHeight="1" x14ac:dyDescent="0.3">
      <c r="B103" s="140"/>
    </row>
    <row r="104" spans="2:2" s="145" customFormat="1" ht="30.6" customHeight="1" x14ac:dyDescent="0.3">
      <c r="B104" s="140"/>
    </row>
    <row r="105" spans="2:2" s="145" customFormat="1" ht="30.6" customHeight="1" x14ac:dyDescent="0.3">
      <c r="B105" s="140"/>
    </row>
    <row r="106" spans="2:2" s="145" customFormat="1" ht="30.6" customHeight="1" x14ac:dyDescent="0.3">
      <c r="B106" s="140"/>
    </row>
    <row r="107" spans="2:2" s="145" customFormat="1" ht="30.6" customHeight="1" x14ac:dyDescent="0.3">
      <c r="B107" s="140"/>
    </row>
    <row r="108" spans="2:2" s="145" customFormat="1" ht="30.6" customHeight="1" x14ac:dyDescent="0.3">
      <c r="B108" s="140"/>
    </row>
    <row r="109" spans="2:2" s="145" customFormat="1" ht="30.6" customHeight="1" x14ac:dyDescent="0.3">
      <c r="B109" s="140"/>
    </row>
    <row r="110" spans="2:2" s="145" customFormat="1" ht="30.6" customHeight="1" x14ac:dyDescent="0.3">
      <c r="B110" s="140"/>
    </row>
    <row r="111" spans="2:2" s="145" customFormat="1" ht="30.6" customHeight="1" x14ac:dyDescent="0.3">
      <c r="B111" s="140"/>
    </row>
    <row r="112" spans="2:2" s="145" customFormat="1" ht="30.6" customHeight="1" x14ac:dyDescent="0.3">
      <c r="B112" s="140"/>
    </row>
    <row r="113" spans="2:2" s="145" customFormat="1" ht="30.6" customHeight="1" x14ac:dyDescent="0.3">
      <c r="B113" s="140"/>
    </row>
    <row r="114" spans="2:2" s="145" customFormat="1" ht="30.6" customHeight="1" x14ac:dyDescent="0.3">
      <c r="B114" s="140"/>
    </row>
    <row r="115" spans="2:2" s="145" customFormat="1" ht="30.6" customHeight="1" x14ac:dyDescent="0.3">
      <c r="B115" s="140"/>
    </row>
    <row r="116" spans="2:2" s="145" customFormat="1" ht="30.6" customHeight="1" x14ac:dyDescent="0.3">
      <c r="B116" s="140"/>
    </row>
    <row r="117" spans="2:2" s="145" customFormat="1" ht="30.6" customHeight="1" x14ac:dyDescent="0.3">
      <c r="B117" s="140"/>
    </row>
    <row r="118" spans="2:2" s="145" customFormat="1" ht="30.6" customHeight="1" x14ac:dyDescent="0.3">
      <c r="B118" s="140"/>
    </row>
    <row r="119" spans="2:2" s="145" customFormat="1" ht="30.6" customHeight="1" x14ac:dyDescent="0.3">
      <c r="B119" s="140"/>
    </row>
    <row r="120" spans="2:2" s="145" customFormat="1" ht="18" customHeight="1" x14ac:dyDescent="0.3">
      <c r="B120" s="140"/>
    </row>
    <row r="121" spans="2:2" s="145" customFormat="1" ht="18" customHeight="1" x14ac:dyDescent="0.3">
      <c r="B121" s="140"/>
    </row>
    <row r="122" spans="2:2" s="145" customFormat="1" ht="18" customHeight="1" x14ac:dyDescent="0.3">
      <c r="B122" s="140"/>
    </row>
    <row r="123" spans="2:2" s="145" customFormat="1" ht="18" customHeight="1" x14ac:dyDescent="0.3">
      <c r="B123" s="140"/>
    </row>
    <row r="124" spans="2:2" s="145" customFormat="1" ht="18" customHeight="1" x14ac:dyDescent="0.3">
      <c r="B124" s="140"/>
    </row>
    <row r="125" spans="2:2" s="145" customFormat="1" ht="18" customHeight="1" x14ac:dyDescent="0.3">
      <c r="B125" s="140"/>
    </row>
    <row r="126" spans="2:2" s="145" customFormat="1" ht="18" customHeight="1" x14ac:dyDescent="0.3">
      <c r="B126" s="140"/>
    </row>
    <row r="127" spans="2:2" s="145" customFormat="1" ht="18" customHeight="1" x14ac:dyDescent="0.3">
      <c r="B127" s="140"/>
    </row>
    <row r="128" spans="2:2" s="145" customFormat="1" ht="18" customHeight="1" x14ac:dyDescent="0.3">
      <c r="B128" s="140"/>
    </row>
    <row r="129" spans="2:2" s="145" customFormat="1" ht="18" customHeight="1" x14ac:dyDescent="0.3">
      <c r="B129" s="140"/>
    </row>
    <row r="130" spans="2:2" s="145" customFormat="1" ht="18" customHeight="1" x14ac:dyDescent="0.3">
      <c r="B130" s="140"/>
    </row>
    <row r="131" spans="2:2" s="145" customFormat="1" ht="18" customHeight="1" x14ac:dyDescent="0.3">
      <c r="B131" s="140"/>
    </row>
    <row r="132" spans="2:2" s="145" customFormat="1" ht="18" customHeight="1" x14ac:dyDescent="0.3">
      <c r="B132" s="140"/>
    </row>
    <row r="133" spans="2:2" s="145" customFormat="1" ht="18" customHeight="1" x14ac:dyDescent="0.3">
      <c r="B133" s="140"/>
    </row>
    <row r="134" spans="2:2" s="145" customFormat="1" ht="18" customHeight="1" x14ac:dyDescent="0.3">
      <c r="B134" s="140"/>
    </row>
    <row r="135" spans="2:2" s="145" customFormat="1" ht="18" customHeight="1" x14ac:dyDescent="0.3">
      <c r="B135" s="140"/>
    </row>
    <row r="136" spans="2:2" s="145" customFormat="1" ht="18" customHeight="1" x14ac:dyDescent="0.3">
      <c r="B136" s="140"/>
    </row>
    <row r="137" spans="2:2" s="145" customFormat="1" ht="18" customHeight="1" x14ac:dyDescent="0.3">
      <c r="B137" s="140"/>
    </row>
    <row r="138" spans="2:2" s="145" customFormat="1" ht="18" customHeight="1" x14ac:dyDescent="0.3">
      <c r="B138" s="140"/>
    </row>
    <row r="139" spans="2:2" s="145" customFormat="1" ht="18" customHeight="1" x14ac:dyDescent="0.3">
      <c r="B139" s="140"/>
    </row>
    <row r="140" spans="2:2" s="145" customFormat="1" ht="18" customHeight="1" x14ac:dyDescent="0.3">
      <c r="B140" s="140"/>
    </row>
    <row r="141" spans="2:2" s="145" customFormat="1" ht="18" customHeight="1" x14ac:dyDescent="0.3">
      <c r="B141" s="140"/>
    </row>
    <row r="142" spans="2:2" s="145" customFormat="1" ht="18" customHeight="1" x14ac:dyDescent="0.3">
      <c r="B142" s="140"/>
    </row>
    <row r="143" spans="2:2" s="145" customFormat="1" ht="18" customHeight="1" x14ac:dyDescent="0.3">
      <c r="B143" s="140"/>
    </row>
    <row r="144" spans="2:2" s="145" customFormat="1" ht="18" customHeight="1" x14ac:dyDescent="0.3">
      <c r="B144" s="140"/>
    </row>
    <row r="145" spans="2:2" s="145" customFormat="1" ht="18" customHeight="1" x14ac:dyDescent="0.3">
      <c r="B145" s="140"/>
    </row>
  </sheetData>
  <autoFilter ref="A4:B4" xr:uid="{A0C20CBD-7DCB-4EF3-85BE-D77EC6E41091}"/>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0692-76EC-48D4-8E3F-197CF71C18B2}">
  <sheetPr>
    <tabColor rgb="FFF5E8F3"/>
  </sheetPr>
  <dimension ref="A1:I167"/>
  <sheetViews>
    <sheetView zoomScaleNormal="100" workbookViewId="0">
      <pane xSplit="2" ySplit="5" topLeftCell="C21" activePane="bottomRight" state="frozen"/>
      <selection activeCell="B28" sqref="B28"/>
      <selection pane="topRight" activeCell="B28" sqref="B28"/>
      <selection pane="bottomLeft" activeCell="B28" sqref="B28"/>
      <selection pane="bottomRight"/>
    </sheetView>
  </sheetViews>
  <sheetFormatPr defaultColWidth="8.77734375" defaultRowHeight="29.4" customHeight="1" x14ac:dyDescent="0.3"/>
  <cols>
    <col min="1" max="1" width="11.21875" style="68" customWidth="1"/>
    <col min="2" max="2" width="11" style="69" customWidth="1"/>
    <col min="3" max="3" width="19.5546875" style="394" customWidth="1"/>
    <col min="4" max="4" width="19.5546875" style="71" customWidth="1"/>
    <col min="5" max="5" width="27" style="394" customWidth="1"/>
    <col min="6" max="8" width="27" style="71" customWidth="1"/>
    <col min="9" max="9" width="9" style="401" bestFit="1" customWidth="1"/>
    <col min="10" max="16384" width="8.77734375" style="68"/>
  </cols>
  <sheetData>
    <row r="1" spans="1:9" s="382" customFormat="1" ht="18" customHeight="1" x14ac:dyDescent="0.3">
      <c r="A1" s="136" t="s">
        <v>485</v>
      </c>
      <c r="B1" s="69" t="s">
        <v>486</v>
      </c>
      <c r="C1" s="394"/>
      <c r="D1" s="395"/>
      <c r="E1" s="394"/>
      <c r="F1" s="395"/>
      <c r="G1" s="395"/>
      <c r="H1" s="395"/>
      <c r="I1" s="396"/>
    </row>
    <row r="2" spans="1:9" s="397" customFormat="1" ht="18" customHeight="1" x14ac:dyDescent="0.3">
      <c r="B2" s="137" t="s">
        <v>487</v>
      </c>
      <c r="C2" s="398"/>
      <c r="D2" s="399"/>
      <c r="E2" s="398"/>
      <c r="F2" s="399"/>
      <c r="G2" s="399"/>
      <c r="H2" s="399"/>
      <c r="I2" s="400"/>
    </row>
    <row r="3" spans="1:9" ht="18" customHeight="1" x14ac:dyDescent="0.3"/>
    <row r="4" spans="1:9" ht="30" customHeight="1" x14ac:dyDescent="0.3">
      <c r="A4" s="402"/>
      <c r="B4" s="403"/>
      <c r="C4" s="404" t="s">
        <v>488</v>
      </c>
      <c r="D4" s="405" t="s">
        <v>489</v>
      </c>
      <c r="E4" s="406" t="s">
        <v>490</v>
      </c>
      <c r="F4" s="407" t="s">
        <v>491</v>
      </c>
      <c r="G4" s="407" t="s">
        <v>492</v>
      </c>
      <c r="H4" s="405" t="s">
        <v>493</v>
      </c>
      <c r="I4" s="408"/>
    </row>
    <row r="5" spans="1:9" ht="30" customHeight="1" thickBot="1" x14ac:dyDescent="0.35">
      <c r="A5" s="42"/>
      <c r="B5" s="409"/>
      <c r="C5" s="410" t="s">
        <v>494</v>
      </c>
      <c r="D5" s="411" t="s">
        <v>495</v>
      </c>
      <c r="E5" s="412" t="s">
        <v>496</v>
      </c>
      <c r="F5" s="413" t="s">
        <v>497</v>
      </c>
      <c r="G5" s="413" t="s">
        <v>498</v>
      </c>
      <c r="H5" s="411" t="s">
        <v>499</v>
      </c>
      <c r="I5" s="408"/>
    </row>
    <row r="6" spans="1:9" ht="30" customHeight="1" x14ac:dyDescent="0.3">
      <c r="A6" s="134">
        <v>41274</v>
      </c>
      <c r="B6" s="182" t="s">
        <v>500</v>
      </c>
      <c r="C6" s="124">
        <v>454</v>
      </c>
      <c r="D6" s="414">
        <v>350</v>
      </c>
      <c r="E6" s="415">
        <v>70.2</v>
      </c>
      <c r="F6" s="90">
        <v>11.5</v>
      </c>
      <c r="G6" s="90">
        <v>1.1000000000000001</v>
      </c>
      <c r="H6" s="91">
        <v>10.4</v>
      </c>
    </row>
    <row r="7" spans="1:9" ht="30" customHeight="1" x14ac:dyDescent="0.3">
      <c r="A7" s="134">
        <v>41274</v>
      </c>
      <c r="B7" s="182" t="s">
        <v>501</v>
      </c>
      <c r="C7" s="124">
        <v>1</v>
      </c>
      <c r="D7" s="414">
        <v>0</v>
      </c>
      <c r="E7" s="415">
        <v>43</v>
      </c>
      <c r="F7" s="90">
        <v>0</v>
      </c>
      <c r="G7" s="90">
        <v>0</v>
      </c>
      <c r="H7" s="91">
        <v>0</v>
      </c>
    </row>
    <row r="8" spans="1:9" ht="30" customHeight="1" x14ac:dyDescent="0.3">
      <c r="A8" s="134">
        <v>41274</v>
      </c>
      <c r="B8" s="182" t="s">
        <v>502</v>
      </c>
      <c r="C8" s="124">
        <v>4825</v>
      </c>
      <c r="D8" s="414">
        <v>3705</v>
      </c>
      <c r="E8" s="415">
        <v>92.7</v>
      </c>
      <c r="F8" s="90">
        <v>47.7</v>
      </c>
      <c r="G8" s="90">
        <v>9.6</v>
      </c>
      <c r="H8" s="91">
        <v>47.2</v>
      </c>
    </row>
    <row r="9" spans="1:9" ht="30" customHeight="1" x14ac:dyDescent="0.3">
      <c r="A9" s="134">
        <v>41274</v>
      </c>
      <c r="B9" s="182" t="s">
        <v>503</v>
      </c>
      <c r="C9" s="124">
        <v>155</v>
      </c>
      <c r="D9" s="414">
        <v>135</v>
      </c>
      <c r="E9" s="415">
        <v>70.5</v>
      </c>
      <c r="F9" s="90">
        <v>9.8000000000000007</v>
      </c>
      <c r="G9" s="90">
        <v>0</v>
      </c>
      <c r="H9" s="91">
        <v>7.9</v>
      </c>
    </row>
    <row r="10" spans="1:9" ht="30" customHeight="1" x14ac:dyDescent="0.3">
      <c r="A10" s="134">
        <v>41639</v>
      </c>
      <c r="B10" s="182" t="s">
        <v>500</v>
      </c>
      <c r="C10" s="124">
        <v>408</v>
      </c>
      <c r="D10" s="414">
        <v>338</v>
      </c>
      <c r="E10" s="416">
        <v>70.3</v>
      </c>
      <c r="F10" s="90">
        <v>13</v>
      </c>
      <c r="G10" s="90">
        <v>0.9</v>
      </c>
      <c r="H10" s="93">
        <v>12.1</v>
      </c>
    </row>
    <row r="11" spans="1:9" ht="30" customHeight="1" x14ac:dyDescent="0.3">
      <c r="A11" s="134">
        <v>41639</v>
      </c>
      <c r="B11" s="182" t="s">
        <v>501</v>
      </c>
      <c r="C11" s="124">
        <v>5</v>
      </c>
      <c r="D11" s="414">
        <v>0</v>
      </c>
      <c r="E11" s="416">
        <v>43.5</v>
      </c>
      <c r="F11" s="90">
        <v>0</v>
      </c>
      <c r="G11" s="90">
        <v>0</v>
      </c>
      <c r="H11" s="93">
        <v>0</v>
      </c>
    </row>
    <row r="12" spans="1:9" ht="30" customHeight="1" x14ac:dyDescent="0.3">
      <c r="A12" s="134">
        <v>41639</v>
      </c>
      <c r="B12" s="182" t="s">
        <v>502</v>
      </c>
      <c r="C12" s="124">
        <v>3886</v>
      </c>
      <c r="D12" s="414">
        <v>3850</v>
      </c>
      <c r="E12" s="416">
        <v>92.9</v>
      </c>
      <c r="F12" s="90">
        <v>54.5</v>
      </c>
      <c r="G12" s="90">
        <v>13.2</v>
      </c>
      <c r="H12" s="93">
        <v>54.4</v>
      </c>
    </row>
    <row r="13" spans="1:9" ht="30" customHeight="1" x14ac:dyDescent="0.3">
      <c r="A13" s="134">
        <v>41639</v>
      </c>
      <c r="B13" s="182" t="s">
        <v>503</v>
      </c>
      <c r="C13" s="124">
        <v>135</v>
      </c>
      <c r="D13" s="414">
        <v>125</v>
      </c>
      <c r="E13" s="416">
        <v>71.599999999999994</v>
      </c>
      <c r="F13" s="90">
        <v>10.7</v>
      </c>
      <c r="G13" s="90">
        <v>0</v>
      </c>
      <c r="H13" s="93">
        <v>9.8000000000000007</v>
      </c>
    </row>
    <row r="14" spans="1:9" ht="30" customHeight="1" x14ac:dyDescent="0.3">
      <c r="A14" s="134">
        <v>42004</v>
      </c>
      <c r="B14" s="182" t="s">
        <v>500</v>
      </c>
      <c r="C14" s="124">
        <v>407</v>
      </c>
      <c r="D14" s="414">
        <v>353</v>
      </c>
      <c r="E14" s="416">
        <v>70.7</v>
      </c>
      <c r="F14" s="90">
        <v>17.5</v>
      </c>
      <c r="G14" s="90">
        <v>0.9</v>
      </c>
      <c r="H14" s="93">
        <v>16.5</v>
      </c>
    </row>
    <row r="15" spans="1:9" ht="30" customHeight="1" x14ac:dyDescent="0.3">
      <c r="A15" s="134">
        <v>42004</v>
      </c>
      <c r="B15" s="182" t="s">
        <v>501</v>
      </c>
      <c r="C15" s="124">
        <v>3</v>
      </c>
      <c r="D15" s="414">
        <v>0</v>
      </c>
      <c r="E15" s="416">
        <v>27.8</v>
      </c>
      <c r="F15" s="90">
        <v>0</v>
      </c>
      <c r="G15" s="90">
        <v>0</v>
      </c>
      <c r="H15" s="93">
        <v>0</v>
      </c>
    </row>
    <row r="16" spans="1:9" ht="30" customHeight="1" x14ac:dyDescent="0.3">
      <c r="A16" s="134">
        <v>42004</v>
      </c>
      <c r="B16" s="182" t="s">
        <v>502</v>
      </c>
      <c r="C16" s="124">
        <v>4273</v>
      </c>
      <c r="D16" s="414">
        <v>3304</v>
      </c>
      <c r="E16" s="416">
        <v>100</v>
      </c>
      <c r="F16" s="90">
        <v>69.8</v>
      </c>
      <c r="G16" s="90">
        <v>13.9</v>
      </c>
      <c r="H16" s="93">
        <v>69.099999999999994</v>
      </c>
    </row>
    <row r="17" spans="1:8" ht="30" customHeight="1" x14ac:dyDescent="0.3">
      <c r="A17" s="134">
        <v>42004</v>
      </c>
      <c r="B17" s="182" t="s">
        <v>503</v>
      </c>
      <c r="C17" s="124">
        <v>184</v>
      </c>
      <c r="D17" s="414">
        <v>171</v>
      </c>
      <c r="E17" s="416">
        <v>72.900000000000006</v>
      </c>
      <c r="F17" s="90">
        <v>16.2</v>
      </c>
      <c r="G17" s="90">
        <v>0</v>
      </c>
      <c r="H17" s="93">
        <v>15.6</v>
      </c>
    </row>
    <row r="18" spans="1:8" ht="30" customHeight="1" x14ac:dyDescent="0.3">
      <c r="A18" s="134">
        <v>42369</v>
      </c>
      <c r="B18" s="182" t="s">
        <v>500</v>
      </c>
      <c r="C18" s="124">
        <v>479</v>
      </c>
      <c r="D18" s="414">
        <v>402</v>
      </c>
      <c r="E18" s="416">
        <v>71.099999999999994</v>
      </c>
      <c r="F18" s="90">
        <v>18.100000000000001</v>
      </c>
      <c r="G18" s="90">
        <v>0.9</v>
      </c>
      <c r="H18" s="93">
        <v>17.3</v>
      </c>
    </row>
    <row r="19" spans="1:8" ht="30" customHeight="1" x14ac:dyDescent="0.3">
      <c r="A19" s="134">
        <v>42369</v>
      </c>
      <c r="B19" s="182" t="s">
        <v>501</v>
      </c>
      <c r="C19" s="124">
        <v>9</v>
      </c>
      <c r="D19" s="414">
        <v>2</v>
      </c>
      <c r="E19" s="416">
        <v>26.3</v>
      </c>
      <c r="F19" s="90">
        <v>0</v>
      </c>
      <c r="G19" s="90">
        <v>0</v>
      </c>
      <c r="H19" s="93">
        <v>0</v>
      </c>
    </row>
    <row r="20" spans="1:8" ht="30" customHeight="1" x14ac:dyDescent="0.3">
      <c r="A20" s="134">
        <v>42369</v>
      </c>
      <c r="B20" s="182" t="s">
        <v>502</v>
      </c>
      <c r="C20" s="124">
        <v>5501</v>
      </c>
      <c r="D20" s="414">
        <v>3078</v>
      </c>
      <c r="E20" s="416">
        <v>91</v>
      </c>
      <c r="F20" s="90">
        <v>49.5</v>
      </c>
      <c r="G20" s="90">
        <v>9.5</v>
      </c>
      <c r="H20" s="93">
        <v>49.5</v>
      </c>
    </row>
    <row r="21" spans="1:8" ht="30" customHeight="1" x14ac:dyDescent="0.3">
      <c r="A21" s="134">
        <v>42369</v>
      </c>
      <c r="B21" s="182" t="s">
        <v>503</v>
      </c>
      <c r="C21" s="124">
        <v>199</v>
      </c>
      <c r="D21" s="414">
        <v>183</v>
      </c>
      <c r="E21" s="416">
        <v>74.5</v>
      </c>
      <c r="F21" s="90">
        <v>17.8</v>
      </c>
      <c r="G21" s="90">
        <v>0.1</v>
      </c>
      <c r="H21" s="93">
        <v>15.9</v>
      </c>
    </row>
    <row r="22" spans="1:8" ht="30" customHeight="1" x14ac:dyDescent="0.3">
      <c r="A22" s="134">
        <v>42735</v>
      </c>
      <c r="B22" s="182" t="s">
        <v>500</v>
      </c>
      <c r="C22" s="124">
        <v>532</v>
      </c>
      <c r="D22" s="414">
        <v>448</v>
      </c>
      <c r="E22" s="416">
        <v>70.599999999999994</v>
      </c>
      <c r="F22" s="90">
        <v>19.100000000000001</v>
      </c>
      <c r="G22" s="90">
        <v>1.2</v>
      </c>
      <c r="H22" s="93">
        <v>17.899999999999999</v>
      </c>
    </row>
    <row r="23" spans="1:8" ht="30" customHeight="1" x14ac:dyDescent="0.3">
      <c r="A23" s="134">
        <v>42735</v>
      </c>
      <c r="B23" s="182" t="s">
        <v>501</v>
      </c>
      <c r="C23" s="124">
        <v>10</v>
      </c>
      <c r="D23" s="414">
        <v>2</v>
      </c>
      <c r="E23" s="416">
        <v>15.4</v>
      </c>
      <c r="F23" s="90">
        <v>0</v>
      </c>
      <c r="G23" s="90">
        <v>0</v>
      </c>
      <c r="H23" s="93">
        <v>0</v>
      </c>
    </row>
    <row r="24" spans="1:8" ht="30" customHeight="1" x14ac:dyDescent="0.3">
      <c r="A24" s="134">
        <v>42735</v>
      </c>
      <c r="B24" s="182" t="s">
        <v>502</v>
      </c>
      <c r="C24" s="124">
        <v>4806</v>
      </c>
      <c r="D24" s="414">
        <v>3114</v>
      </c>
      <c r="E24" s="416">
        <v>93</v>
      </c>
      <c r="F24" s="90">
        <v>60.9</v>
      </c>
      <c r="G24" s="90">
        <v>14.9</v>
      </c>
      <c r="H24" s="93">
        <v>58.9</v>
      </c>
    </row>
    <row r="25" spans="1:8" ht="30" customHeight="1" x14ac:dyDescent="0.3">
      <c r="A25" s="134">
        <v>42735</v>
      </c>
      <c r="B25" s="182" t="s">
        <v>503</v>
      </c>
      <c r="C25" s="124">
        <v>270</v>
      </c>
      <c r="D25" s="414">
        <v>245</v>
      </c>
      <c r="E25" s="416">
        <v>73.099999999999994</v>
      </c>
      <c r="F25" s="90">
        <v>18.100000000000001</v>
      </c>
      <c r="G25" s="90">
        <v>0.5</v>
      </c>
      <c r="H25" s="93">
        <v>17.100000000000001</v>
      </c>
    </row>
    <row r="26" spans="1:8" ht="30" customHeight="1" x14ac:dyDescent="0.3">
      <c r="A26" s="134">
        <v>43100</v>
      </c>
      <c r="B26" s="182" t="s">
        <v>500</v>
      </c>
      <c r="C26" s="124">
        <v>623</v>
      </c>
      <c r="D26" s="414">
        <v>469</v>
      </c>
      <c r="E26" s="416">
        <v>71.3</v>
      </c>
      <c r="F26" s="90">
        <v>19.399999999999999</v>
      </c>
      <c r="G26" s="90">
        <v>1.2</v>
      </c>
      <c r="H26" s="93">
        <v>18.3</v>
      </c>
    </row>
    <row r="27" spans="1:8" ht="30" customHeight="1" x14ac:dyDescent="0.3">
      <c r="A27" s="134">
        <v>43100</v>
      </c>
      <c r="B27" s="182" t="s">
        <v>501</v>
      </c>
      <c r="C27" s="124">
        <v>11</v>
      </c>
      <c r="D27" s="414">
        <v>3</v>
      </c>
      <c r="E27" s="416">
        <v>14.7</v>
      </c>
      <c r="F27" s="90">
        <v>0.6</v>
      </c>
      <c r="G27" s="90">
        <v>0</v>
      </c>
      <c r="H27" s="93">
        <v>0.6</v>
      </c>
    </row>
    <row r="28" spans="1:8" ht="30" customHeight="1" x14ac:dyDescent="0.3">
      <c r="A28" s="134">
        <v>43100</v>
      </c>
      <c r="B28" s="182" t="s">
        <v>502</v>
      </c>
      <c r="C28" s="124">
        <v>5346</v>
      </c>
      <c r="D28" s="414">
        <v>3097</v>
      </c>
      <c r="E28" s="416">
        <v>95.8</v>
      </c>
      <c r="F28" s="90">
        <v>63</v>
      </c>
      <c r="G28" s="90">
        <v>11.6</v>
      </c>
      <c r="H28" s="93">
        <v>60.9</v>
      </c>
    </row>
    <row r="29" spans="1:8" ht="30" customHeight="1" x14ac:dyDescent="0.3">
      <c r="A29" s="134">
        <v>43100</v>
      </c>
      <c r="B29" s="182" t="s">
        <v>503</v>
      </c>
      <c r="C29" s="124">
        <v>263</v>
      </c>
      <c r="D29" s="414">
        <v>245</v>
      </c>
      <c r="E29" s="416">
        <v>72</v>
      </c>
      <c r="F29" s="90">
        <v>18.2</v>
      </c>
      <c r="G29" s="90">
        <v>0.5</v>
      </c>
      <c r="H29" s="93">
        <v>16.2</v>
      </c>
    </row>
    <row r="30" spans="1:8" ht="30" customHeight="1" x14ac:dyDescent="0.3">
      <c r="A30" s="134">
        <v>43465</v>
      </c>
      <c r="B30" s="182" t="s">
        <v>500</v>
      </c>
      <c r="C30" s="124">
        <v>635</v>
      </c>
      <c r="D30" s="414">
        <v>527</v>
      </c>
      <c r="E30" s="416">
        <v>72.599999999999994</v>
      </c>
      <c r="F30" s="90">
        <v>21.4</v>
      </c>
      <c r="G30" s="90">
        <v>1.7</v>
      </c>
      <c r="H30" s="93">
        <v>19.7</v>
      </c>
    </row>
    <row r="31" spans="1:8" ht="30" customHeight="1" x14ac:dyDescent="0.3">
      <c r="A31" s="134">
        <v>43465</v>
      </c>
      <c r="B31" s="182" t="s">
        <v>501</v>
      </c>
      <c r="C31" s="124">
        <v>17</v>
      </c>
      <c r="D31" s="414">
        <v>8</v>
      </c>
      <c r="E31" s="416">
        <v>38.9</v>
      </c>
      <c r="F31" s="90">
        <v>0.6</v>
      </c>
      <c r="G31" s="90">
        <v>0</v>
      </c>
      <c r="H31" s="93">
        <v>0.6</v>
      </c>
    </row>
    <row r="32" spans="1:8" ht="30" customHeight="1" x14ac:dyDescent="0.3">
      <c r="A32" s="134">
        <v>43465</v>
      </c>
      <c r="B32" s="182" t="s">
        <v>502</v>
      </c>
      <c r="C32" s="124">
        <v>4382</v>
      </c>
      <c r="D32" s="414">
        <v>3484</v>
      </c>
      <c r="E32" s="416">
        <v>95.3</v>
      </c>
      <c r="F32" s="90">
        <v>60.6</v>
      </c>
      <c r="G32" s="90">
        <v>11.6</v>
      </c>
      <c r="H32" s="93">
        <v>60.6</v>
      </c>
    </row>
    <row r="33" spans="1:8" ht="30" customHeight="1" x14ac:dyDescent="0.3">
      <c r="A33" s="134">
        <v>43465</v>
      </c>
      <c r="B33" s="182" t="s">
        <v>503</v>
      </c>
      <c r="C33" s="124">
        <v>324</v>
      </c>
      <c r="D33" s="414">
        <v>310</v>
      </c>
      <c r="E33" s="416">
        <v>75.099999999999994</v>
      </c>
      <c r="F33" s="90">
        <v>19.399999999999999</v>
      </c>
      <c r="G33" s="90">
        <v>1</v>
      </c>
      <c r="H33" s="93">
        <v>17.899999999999999</v>
      </c>
    </row>
    <row r="34" spans="1:8" ht="30" customHeight="1" x14ac:dyDescent="0.3">
      <c r="A34" s="134">
        <v>43830</v>
      </c>
      <c r="B34" s="182" t="s">
        <v>500</v>
      </c>
      <c r="C34" s="124">
        <v>608</v>
      </c>
      <c r="D34" s="414">
        <v>514</v>
      </c>
      <c r="E34" s="416">
        <v>72</v>
      </c>
      <c r="F34" s="90">
        <v>20.6</v>
      </c>
      <c r="G34" s="90">
        <v>1.8</v>
      </c>
      <c r="H34" s="93">
        <v>18.7</v>
      </c>
    </row>
    <row r="35" spans="1:8" ht="30" customHeight="1" x14ac:dyDescent="0.3">
      <c r="A35" s="134">
        <v>43830</v>
      </c>
      <c r="B35" s="182" t="s">
        <v>501</v>
      </c>
      <c r="C35" s="124">
        <v>12</v>
      </c>
      <c r="D35" s="414">
        <v>2</v>
      </c>
      <c r="E35" s="416">
        <v>25.7</v>
      </c>
      <c r="F35" s="90">
        <v>0.9</v>
      </c>
      <c r="G35" s="90">
        <v>0</v>
      </c>
      <c r="H35" s="93">
        <v>0.1</v>
      </c>
    </row>
    <row r="36" spans="1:8" ht="30" customHeight="1" x14ac:dyDescent="0.3">
      <c r="A36" s="134">
        <v>43830</v>
      </c>
      <c r="B36" s="182" t="s">
        <v>502</v>
      </c>
      <c r="C36" s="124">
        <v>4349</v>
      </c>
      <c r="D36" s="414">
        <v>3314</v>
      </c>
      <c r="E36" s="416">
        <v>95.7</v>
      </c>
      <c r="F36" s="90">
        <v>70.5</v>
      </c>
      <c r="G36" s="90">
        <v>11.4</v>
      </c>
      <c r="H36" s="93">
        <v>60.1</v>
      </c>
    </row>
    <row r="37" spans="1:8" ht="30" customHeight="1" x14ac:dyDescent="0.3">
      <c r="A37" s="134">
        <v>43830</v>
      </c>
      <c r="B37" s="182" t="s">
        <v>503</v>
      </c>
      <c r="C37" s="124">
        <v>286</v>
      </c>
      <c r="D37" s="414">
        <v>271</v>
      </c>
      <c r="E37" s="416">
        <v>74.599999999999994</v>
      </c>
      <c r="F37" s="90">
        <v>18.399999999999999</v>
      </c>
      <c r="G37" s="90">
        <v>0.9</v>
      </c>
      <c r="H37" s="93">
        <v>16.600000000000001</v>
      </c>
    </row>
    <row r="38" spans="1:8" ht="30" customHeight="1" x14ac:dyDescent="0.3">
      <c r="A38" s="134">
        <v>44196</v>
      </c>
      <c r="B38" s="182" t="s">
        <v>500</v>
      </c>
      <c r="C38" s="124">
        <v>583</v>
      </c>
      <c r="D38" s="414">
        <v>538</v>
      </c>
      <c r="E38" s="416">
        <v>73.599999999999994</v>
      </c>
      <c r="F38" s="90">
        <v>22.2</v>
      </c>
      <c r="G38" s="90">
        <v>1.9</v>
      </c>
      <c r="H38" s="93">
        <v>20.3</v>
      </c>
    </row>
    <row r="39" spans="1:8" ht="30" customHeight="1" x14ac:dyDescent="0.3">
      <c r="A39" s="134">
        <v>44196</v>
      </c>
      <c r="B39" s="182" t="s">
        <v>501</v>
      </c>
      <c r="C39" s="124">
        <v>4</v>
      </c>
      <c r="D39" s="414">
        <v>0</v>
      </c>
      <c r="E39" s="416">
        <v>35.6</v>
      </c>
      <c r="F39" s="90">
        <v>0</v>
      </c>
      <c r="G39" s="90">
        <v>0</v>
      </c>
      <c r="H39" s="93">
        <v>0</v>
      </c>
    </row>
    <row r="40" spans="1:8" ht="30" customHeight="1" x14ac:dyDescent="0.3">
      <c r="A40" s="134">
        <v>44196</v>
      </c>
      <c r="B40" s="182" t="s">
        <v>502</v>
      </c>
      <c r="C40" s="124">
        <v>4218</v>
      </c>
      <c r="D40" s="414">
        <v>4216</v>
      </c>
      <c r="E40" s="416">
        <v>95</v>
      </c>
      <c r="F40" s="90">
        <v>71.400000000000006</v>
      </c>
      <c r="G40" s="90">
        <v>11.4</v>
      </c>
      <c r="H40" s="93">
        <v>68.5</v>
      </c>
    </row>
    <row r="41" spans="1:8" ht="30" customHeight="1" x14ac:dyDescent="0.3">
      <c r="A41" s="134">
        <v>44561</v>
      </c>
      <c r="B41" s="182" t="s">
        <v>500</v>
      </c>
      <c r="C41" s="417">
        <v>637</v>
      </c>
      <c r="D41" s="414">
        <v>572</v>
      </c>
      <c r="E41" s="415">
        <v>74.599999999999994</v>
      </c>
      <c r="F41" s="92">
        <v>22.8</v>
      </c>
      <c r="G41" s="92">
        <v>2.5</v>
      </c>
      <c r="H41" s="93">
        <v>20.399999999999999</v>
      </c>
    </row>
    <row r="42" spans="1:8" ht="30" customHeight="1" x14ac:dyDescent="0.3">
      <c r="A42" s="134">
        <v>44561</v>
      </c>
      <c r="B42" s="182" t="s">
        <v>501</v>
      </c>
      <c r="C42" s="417">
        <v>7</v>
      </c>
      <c r="D42" s="414">
        <v>0</v>
      </c>
      <c r="E42" s="415">
        <v>40.200000000000003</v>
      </c>
      <c r="F42" s="92">
        <v>0</v>
      </c>
      <c r="G42" s="92">
        <v>0</v>
      </c>
      <c r="H42" s="93">
        <v>0</v>
      </c>
    </row>
    <row r="43" spans="1:8" ht="30" customHeight="1" x14ac:dyDescent="0.3">
      <c r="A43" s="134">
        <v>44561</v>
      </c>
      <c r="B43" s="182" t="s">
        <v>502</v>
      </c>
      <c r="C43" s="417">
        <v>4734</v>
      </c>
      <c r="D43" s="414">
        <v>4431</v>
      </c>
      <c r="E43" s="415">
        <v>95.8</v>
      </c>
      <c r="F43" s="92">
        <v>74.7</v>
      </c>
      <c r="G43" s="92">
        <v>11.1</v>
      </c>
      <c r="H43" s="93">
        <v>72.099999999999994</v>
      </c>
    </row>
    <row r="44" spans="1:8" ht="30" customHeight="1" x14ac:dyDescent="0.3">
      <c r="A44" s="71"/>
      <c r="C44" s="417"/>
      <c r="D44" s="418"/>
      <c r="E44" s="419"/>
      <c r="F44" s="92"/>
      <c r="G44" s="92"/>
      <c r="H44" s="92"/>
    </row>
    <row r="45" spans="1:8" ht="30" customHeight="1" x14ac:dyDescent="0.3">
      <c r="A45" s="71"/>
      <c r="C45" s="417"/>
      <c r="D45" s="418"/>
      <c r="E45" s="419"/>
      <c r="F45" s="92"/>
      <c r="G45" s="92"/>
      <c r="H45" s="92"/>
    </row>
    <row r="46" spans="1:8" ht="30" customHeight="1" x14ac:dyDescent="0.3">
      <c r="A46" s="71"/>
      <c r="C46" s="417"/>
      <c r="D46" s="418"/>
      <c r="E46" s="419"/>
      <c r="F46" s="92"/>
      <c r="G46" s="92"/>
      <c r="H46" s="92"/>
    </row>
    <row r="47" spans="1:8" ht="30" customHeight="1" x14ac:dyDescent="0.3">
      <c r="A47" s="71"/>
      <c r="C47" s="417"/>
      <c r="D47" s="418"/>
      <c r="E47" s="419"/>
      <c r="F47" s="92"/>
      <c r="G47" s="92"/>
      <c r="H47" s="92"/>
    </row>
    <row r="48" spans="1:8" ht="30" customHeight="1" x14ac:dyDescent="0.3">
      <c r="A48" s="71"/>
      <c r="C48" s="417"/>
      <c r="D48" s="418"/>
      <c r="E48" s="419"/>
      <c r="F48" s="92"/>
      <c r="G48" s="92"/>
      <c r="H48" s="92"/>
    </row>
    <row r="49" spans="1:8" ht="30" customHeight="1" x14ac:dyDescent="0.3">
      <c r="A49" s="71"/>
      <c r="C49" s="417"/>
      <c r="D49" s="418"/>
      <c r="E49" s="419"/>
      <c r="F49" s="92"/>
      <c r="G49" s="92"/>
      <c r="H49" s="92"/>
    </row>
    <row r="50" spans="1:8" ht="30" customHeight="1" x14ac:dyDescent="0.3">
      <c r="A50" s="71"/>
      <c r="C50" s="417"/>
      <c r="D50" s="418"/>
      <c r="E50" s="419"/>
      <c r="F50" s="92"/>
      <c r="G50" s="92"/>
      <c r="H50" s="92"/>
    </row>
    <row r="51" spans="1:8" ht="30" customHeight="1" x14ac:dyDescent="0.3">
      <c r="A51" s="71"/>
      <c r="C51" s="417"/>
      <c r="D51" s="418"/>
      <c r="E51" s="419"/>
      <c r="F51" s="92"/>
      <c r="G51" s="92"/>
      <c r="H51" s="92"/>
    </row>
    <row r="52" spans="1:8" ht="30" customHeight="1" x14ac:dyDescent="0.3">
      <c r="A52" s="71"/>
      <c r="C52" s="417"/>
      <c r="D52" s="418"/>
      <c r="E52" s="419"/>
      <c r="F52" s="92"/>
      <c r="G52" s="92"/>
      <c r="H52" s="92"/>
    </row>
    <row r="53" spans="1:8" ht="30" customHeight="1" x14ac:dyDescent="0.3">
      <c r="A53" s="71"/>
      <c r="C53" s="417"/>
      <c r="D53" s="418"/>
      <c r="E53" s="419"/>
      <c r="F53" s="92"/>
      <c r="G53" s="92"/>
      <c r="H53" s="92"/>
    </row>
    <row r="54" spans="1:8" ht="30" customHeight="1" x14ac:dyDescent="0.3">
      <c r="A54" s="71"/>
      <c r="C54" s="417"/>
      <c r="D54" s="418"/>
      <c r="E54" s="419"/>
      <c r="F54" s="92"/>
      <c r="G54" s="92"/>
      <c r="H54" s="92"/>
    </row>
    <row r="55" spans="1:8" ht="30" customHeight="1" x14ac:dyDescent="0.3">
      <c r="A55" s="71"/>
      <c r="C55" s="417"/>
      <c r="D55" s="418"/>
      <c r="E55" s="419"/>
      <c r="F55" s="92"/>
      <c r="G55" s="92"/>
      <c r="H55" s="92"/>
    </row>
    <row r="56" spans="1:8" ht="30" customHeight="1" x14ac:dyDescent="0.3">
      <c r="A56" s="71"/>
      <c r="C56" s="417"/>
      <c r="D56" s="418"/>
      <c r="E56" s="419"/>
      <c r="F56" s="92"/>
      <c r="G56" s="92"/>
      <c r="H56" s="92"/>
    </row>
    <row r="57" spans="1:8" ht="30" customHeight="1" x14ac:dyDescent="0.3">
      <c r="A57" s="71"/>
      <c r="C57" s="417"/>
      <c r="D57" s="418"/>
      <c r="E57" s="419"/>
      <c r="F57" s="92"/>
      <c r="G57" s="92"/>
      <c r="H57" s="92"/>
    </row>
    <row r="58" spans="1:8" ht="30" customHeight="1" x14ac:dyDescent="0.3">
      <c r="A58" s="71"/>
      <c r="C58" s="417"/>
      <c r="D58" s="418"/>
      <c r="E58" s="419"/>
      <c r="F58" s="92"/>
      <c r="G58" s="92"/>
      <c r="H58" s="92"/>
    </row>
    <row r="59" spans="1:8" ht="30" customHeight="1" x14ac:dyDescent="0.3">
      <c r="A59" s="71"/>
      <c r="C59" s="417"/>
      <c r="D59" s="418"/>
      <c r="E59" s="419"/>
      <c r="F59" s="92"/>
      <c r="G59" s="92"/>
      <c r="H59" s="92"/>
    </row>
    <row r="60" spans="1:8" ht="30" customHeight="1" x14ac:dyDescent="0.3">
      <c r="A60" s="71"/>
      <c r="C60" s="417"/>
      <c r="D60" s="418"/>
      <c r="E60" s="419"/>
      <c r="F60" s="92"/>
      <c r="G60" s="92"/>
      <c r="H60" s="92"/>
    </row>
    <row r="61" spans="1:8" ht="30" customHeight="1" x14ac:dyDescent="0.3">
      <c r="A61" s="71"/>
      <c r="C61" s="417"/>
      <c r="D61" s="418"/>
      <c r="E61" s="419"/>
      <c r="F61" s="92"/>
      <c r="G61" s="92"/>
      <c r="H61" s="92"/>
    </row>
    <row r="62" spans="1:8" ht="30" customHeight="1" x14ac:dyDescent="0.3">
      <c r="A62" s="71"/>
      <c r="C62" s="417"/>
      <c r="D62" s="418"/>
      <c r="E62" s="419"/>
      <c r="F62" s="92"/>
      <c r="G62" s="92"/>
      <c r="H62" s="92"/>
    </row>
    <row r="63" spans="1:8" ht="30" customHeight="1" x14ac:dyDescent="0.3">
      <c r="A63" s="71"/>
      <c r="C63" s="417"/>
      <c r="D63" s="418"/>
      <c r="E63" s="419"/>
      <c r="F63" s="92"/>
      <c r="G63" s="92"/>
      <c r="H63" s="92"/>
    </row>
    <row r="64" spans="1:8" ht="30" customHeight="1" x14ac:dyDescent="0.3">
      <c r="A64" s="71"/>
      <c r="C64" s="417"/>
      <c r="D64" s="418"/>
      <c r="E64" s="419"/>
      <c r="F64" s="92"/>
      <c r="G64" s="92"/>
      <c r="H64" s="92"/>
    </row>
    <row r="65" spans="1:8" ht="30" customHeight="1" x14ac:dyDescent="0.3">
      <c r="A65" s="71"/>
      <c r="C65" s="417"/>
      <c r="D65" s="418"/>
      <c r="E65" s="419"/>
      <c r="F65" s="92"/>
      <c r="G65" s="92"/>
      <c r="H65" s="92"/>
    </row>
    <row r="66" spans="1:8" ht="30" customHeight="1" x14ac:dyDescent="0.3">
      <c r="A66" s="71"/>
      <c r="C66" s="417"/>
      <c r="D66" s="418"/>
      <c r="E66" s="419"/>
      <c r="F66" s="92"/>
      <c r="G66" s="92"/>
      <c r="H66" s="92"/>
    </row>
    <row r="67" spans="1:8" ht="30" customHeight="1" x14ac:dyDescent="0.3">
      <c r="A67" s="71"/>
      <c r="C67" s="417"/>
      <c r="D67" s="418"/>
      <c r="E67" s="419"/>
      <c r="F67" s="92"/>
      <c r="G67" s="92"/>
      <c r="H67" s="92"/>
    </row>
    <row r="68" spans="1:8" ht="30" customHeight="1" x14ac:dyDescent="0.3">
      <c r="A68" s="71"/>
      <c r="C68" s="417"/>
      <c r="D68" s="418"/>
      <c r="E68" s="419"/>
      <c r="F68" s="92"/>
      <c r="G68" s="92"/>
      <c r="H68" s="92"/>
    </row>
    <row r="69" spans="1:8" ht="30" customHeight="1" x14ac:dyDescent="0.3">
      <c r="A69" s="71"/>
      <c r="C69" s="417"/>
      <c r="D69" s="418"/>
      <c r="E69" s="419"/>
      <c r="F69" s="92"/>
      <c r="G69" s="92"/>
      <c r="H69" s="92"/>
    </row>
    <row r="70" spans="1:8" ht="30" customHeight="1" x14ac:dyDescent="0.3">
      <c r="A70" s="71"/>
      <c r="C70" s="417"/>
      <c r="D70" s="418"/>
      <c r="E70" s="419"/>
      <c r="F70" s="92"/>
      <c r="G70" s="92"/>
      <c r="H70" s="92"/>
    </row>
    <row r="71" spans="1:8" ht="30" customHeight="1" x14ac:dyDescent="0.3">
      <c r="A71" s="71"/>
      <c r="C71" s="417"/>
      <c r="D71" s="418"/>
      <c r="E71" s="419"/>
      <c r="F71" s="92"/>
      <c r="G71" s="92"/>
      <c r="H71" s="92"/>
    </row>
    <row r="72" spans="1:8" ht="30" customHeight="1" x14ac:dyDescent="0.3">
      <c r="A72" s="71"/>
      <c r="C72" s="417"/>
      <c r="D72" s="418"/>
      <c r="E72" s="419"/>
      <c r="F72" s="92"/>
      <c r="G72" s="92"/>
      <c r="H72" s="92"/>
    </row>
    <row r="73" spans="1:8" ht="30" customHeight="1" x14ac:dyDescent="0.3">
      <c r="A73" s="71"/>
      <c r="C73" s="417"/>
      <c r="D73" s="418"/>
      <c r="E73" s="419"/>
      <c r="F73" s="92"/>
      <c r="G73" s="92"/>
      <c r="H73" s="92"/>
    </row>
    <row r="74" spans="1:8" ht="30" customHeight="1" x14ac:dyDescent="0.3">
      <c r="A74" s="71"/>
      <c r="C74" s="417"/>
      <c r="D74" s="418"/>
      <c r="E74" s="419"/>
      <c r="F74" s="92"/>
      <c r="G74" s="92"/>
      <c r="H74" s="92"/>
    </row>
    <row r="75" spans="1:8" ht="30" customHeight="1" x14ac:dyDescent="0.3">
      <c r="A75" s="71"/>
      <c r="C75" s="417"/>
      <c r="D75" s="418"/>
      <c r="E75" s="419"/>
      <c r="F75" s="92"/>
      <c r="G75" s="92"/>
      <c r="H75" s="92"/>
    </row>
    <row r="76" spans="1:8" ht="30" customHeight="1" x14ac:dyDescent="0.3">
      <c r="A76" s="71"/>
      <c r="C76" s="417"/>
      <c r="D76" s="418"/>
      <c r="E76" s="419"/>
      <c r="F76" s="92"/>
      <c r="G76" s="92"/>
      <c r="H76" s="92"/>
    </row>
    <row r="77" spans="1:8" ht="30" customHeight="1" x14ac:dyDescent="0.3">
      <c r="A77" s="71"/>
      <c r="C77" s="417"/>
      <c r="D77" s="418"/>
      <c r="E77" s="419"/>
      <c r="F77" s="92"/>
      <c r="G77" s="92"/>
      <c r="H77" s="92"/>
    </row>
    <row r="78" spans="1:8" ht="30" customHeight="1" x14ac:dyDescent="0.3">
      <c r="A78" s="71"/>
      <c r="C78" s="417"/>
      <c r="D78" s="418"/>
      <c r="E78" s="419"/>
      <c r="F78" s="92"/>
      <c r="G78" s="92"/>
      <c r="H78" s="92"/>
    </row>
    <row r="79" spans="1:8" ht="30" customHeight="1" x14ac:dyDescent="0.3">
      <c r="A79" s="71"/>
      <c r="C79" s="417"/>
      <c r="D79" s="418"/>
      <c r="E79" s="419"/>
      <c r="F79" s="92"/>
      <c r="G79" s="92"/>
      <c r="H79" s="92"/>
    </row>
    <row r="80" spans="1:8" ht="30" customHeight="1" x14ac:dyDescent="0.3">
      <c r="A80" s="71"/>
      <c r="C80" s="417"/>
      <c r="D80" s="418"/>
      <c r="E80" s="419"/>
      <c r="F80" s="92"/>
      <c r="G80" s="92"/>
      <c r="H80" s="92"/>
    </row>
    <row r="81" spans="1:8" ht="30" customHeight="1" x14ac:dyDescent="0.3">
      <c r="A81" s="71"/>
      <c r="C81" s="417"/>
      <c r="D81" s="418"/>
      <c r="E81" s="419"/>
      <c r="F81" s="92"/>
      <c r="G81" s="92"/>
      <c r="H81" s="92"/>
    </row>
    <row r="82" spans="1:8" ht="30" customHeight="1" x14ac:dyDescent="0.3">
      <c r="A82" s="71"/>
      <c r="C82" s="417"/>
      <c r="D82" s="418"/>
      <c r="E82" s="419"/>
      <c r="F82" s="92"/>
      <c r="G82" s="92"/>
      <c r="H82" s="92"/>
    </row>
    <row r="83" spans="1:8" ht="30" customHeight="1" x14ac:dyDescent="0.3">
      <c r="A83" s="71"/>
      <c r="C83" s="417"/>
      <c r="D83" s="418"/>
      <c r="E83" s="419"/>
      <c r="F83" s="92"/>
      <c r="G83" s="92"/>
      <c r="H83" s="92"/>
    </row>
    <row r="84" spans="1:8" ht="30" customHeight="1" x14ac:dyDescent="0.3">
      <c r="A84" s="71"/>
      <c r="C84" s="417"/>
      <c r="D84" s="418"/>
      <c r="E84" s="419"/>
      <c r="F84" s="92"/>
      <c r="G84" s="92"/>
      <c r="H84" s="92"/>
    </row>
    <row r="85" spans="1:8" ht="30" customHeight="1" x14ac:dyDescent="0.3">
      <c r="A85" s="71"/>
      <c r="C85" s="417"/>
      <c r="D85" s="418"/>
      <c r="E85" s="419"/>
      <c r="F85" s="92"/>
      <c r="G85" s="92"/>
      <c r="H85" s="92"/>
    </row>
    <row r="86" spans="1:8" ht="30" customHeight="1" x14ac:dyDescent="0.3">
      <c r="A86" s="71"/>
      <c r="C86" s="417"/>
      <c r="D86" s="418"/>
      <c r="E86" s="419"/>
      <c r="F86" s="92"/>
      <c r="G86" s="92"/>
      <c r="H86" s="92"/>
    </row>
    <row r="87" spans="1:8" ht="30" customHeight="1" x14ac:dyDescent="0.3">
      <c r="A87" s="71"/>
      <c r="C87" s="417"/>
      <c r="D87" s="418"/>
      <c r="E87" s="419"/>
      <c r="F87" s="92"/>
      <c r="G87" s="92"/>
      <c r="H87" s="92"/>
    </row>
    <row r="88" spans="1:8" ht="30" customHeight="1" x14ac:dyDescent="0.3">
      <c r="A88" s="71"/>
      <c r="C88" s="417"/>
      <c r="D88" s="418"/>
      <c r="E88" s="419"/>
      <c r="F88" s="92"/>
      <c r="G88" s="92"/>
      <c r="H88" s="92"/>
    </row>
    <row r="89" spans="1:8" ht="30" customHeight="1" x14ac:dyDescent="0.3">
      <c r="A89" s="71"/>
      <c r="C89" s="417"/>
      <c r="D89" s="418"/>
      <c r="E89" s="419"/>
      <c r="F89" s="92"/>
      <c r="G89" s="92"/>
      <c r="H89" s="92"/>
    </row>
    <row r="90" spans="1:8" ht="30" customHeight="1" x14ac:dyDescent="0.3">
      <c r="A90" s="71"/>
      <c r="C90" s="417"/>
      <c r="D90" s="418"/>
      <c r="E90" s="419"/>
      <c r="F90" s="92"/>
      <c r="G90" s="92"/>
      <c r="H90" s="92"/>
    </row>
    <row r="91" spans="1:8" ht="30" customHeight="1" x14ac:dyDescent="0.3">
      <c r="A91" s="71"/>
      <c r="C91" s="417"/>
      <c r="D91" s="418"/>
      <c r="E91" s="419"/>
      <c r="F91" s="92"/>
      <c r="G91" s="92"/>
      <c r="H91" s="92"/>
    </row>
    <row r="92" spans="1:8" ht="30" customHeight="1" x14ac:dyDescent="0.3">
      <c r="A92" s="71"/>
      <c r="C92" s="417"/>
      <c r="D92" s="418"/>
      <c r="E92" s="419"/>
      <c r="F92" s="92"/>
      <c r="G92" s="92"/>
      <c r="H92" s="92"/>
    </row>
    <row r="93" spans="1:8" ht="30" customHeight="1" x14ac:dyDescent="0.3">
      <c r="A93" s="71"/>
      <c r="C93" s="417"/>
      <c r="D93" s="418"/>
      <c r="E93" s="419"/>
      <c r="F93" s="92"/>
      <c r="G93" s="92"/>
      <c r="H93" s="92"/>
    </row>
    <row r="94" spans="1:8" ht="30" customHeight="1" x14ac:dyDescent="0.3">
      <c r="A94" s="71"/>
      <c r="C94" s="417"/>
      <c r="D94" s="418"/>
      <c r="E94" s="419"/>
      <c r="F94" s="92"/>
      <c r="G94" s="92"/>
      <c r="H94" s="92"/>
    </row>
    <row r="95" spans="1:8" ht="30" customHeight="1" x14ac:dyDescent="0.3">
      <c r="A95" s="71"/>
      <c r="C95" s="417"/>
      <c r="D95" s="418"/>
      <c r="E95" s="419"/>
      <c r="F95" s="92"/>
      <c r="G95" s="92"/>
      <c r="H95" s="92"/>
    </row>
    <row r="96" spans="1:8" ht="30" customHeight="1" x14ac:dyDescent="0.3">
      <c r="A96" s="71"/>
      <c r="C96" s="417"/>
      <c r="D96" s="418"/>
      <c r="E96" s="419"/>
      <c r="F96" s="92"/>
      <c r="G96" s="92"/>
      <c r="H96" s="92"/>
    </row>
    <row r="97" spans="1:8" ht="30" customHeight="1" x14ac:dyDescent="0.3">
      <c r="A97" s="71"/>
      <c r="C97" s="417"/>
      <c r="D97" s="418"/>
      <c r="E97" s="419"/>
      <c r="F97" s="92"/>
      <c r="G97" s="92"/>
      <c r="H97" s="92"/>
    </row>
    <row r="98" spans="1:8" ht="30" customHeight="1" x14ac:dyDescent="0.3">
      <c r="A98" s="71"/>
      <c r="C98" s="417"/>
      <c r="D98" s="418"/>
      <c r="E98" s="419"/>
      <c r="F98" s="92"/>
      <c r="G98" s="92"/>
      <c r="H98" s="92"/>
    </row>
    <row r="99" spans="1:8" ht="30" customHeight="1" x14ac:dyDescent="0.3">
      <c r="A99" s="71"/>
      <c r="C99" s="417"/>
      <c r="D99" s="418"/>
      <c r="E99" s="419"/>
      <c r="F99" s="92"/>
      <c r="G99" s="92"/>
      <c r="H99" s="92"/>
    </row>
    <row r="100" spans="1:8" ht="30" customHeight="1" x14ac:dyDescent="0.3">
      <c r="A100" s="71"/>
      <c r="C100" s="417"/>
      <c r="D100" s="418"/>
      <c r="E100" s="419"/>
      <c r="F100" s="92"/>
      <c r="G100" s="92"/>
      <c r="H100" s="92"/>
    </row>
    <row r="101" spans="1:8" ht="30" customHeight="1" x14ac:dyDescent="0.3">
      <c r="A101" s="71"/>
      <c r="C101" s="417"/>
      <c r="D101" s="418"/>
      <c r="E101" s="419"/>
      <c r="F101" s="92"/>
      <c r="G101" s="92"/>
      <c r="H101" s="92"/>
    </row>
    <row r="102" spans="1:8" ht="29.4" customHeight="1" x14ac:dyDescent="0.3">
      <c r="A102" s="71"/>
      <c r="C102" s="417"/>
      <c r="D102" s="418"/>
      <c r="E102" s="419"/>
      <c r="F102" s="92"/>
      <c r="G102" s="92"/>
      <c r="H102" s="92"/>
    </row>
    <row r="103" spans="1:8" ht="29.4" customHeight="1" x14ac:dyDescent="0.3">
      <c r="A103" s="71"/>
      <c r="C103" s="417"/>
      <c r="D103" s="418"/>
      <c r="E103" s="419"/>
      <c r="F103" s="92"/>
      <c r="G103" s="92"/>
      <c r="H103" s="92"/>
    </row>
    <row r="104" spans="1:8" ht="29.4" customHeight="1" x14ac:dyDescent="0.3">
      <c r="A104" s="71"/>
      <c r="C104" s="417"/>
      <c r="D104" s="418"/>
      <c r="E104" s="419"/>
      <c r="F104" s="92"/>
      <c r="G104" s="92"/>
      <c r="H104" s="92"/>
    </row>
    <row r="105" spans="1:8" ht="29.4" customHeight="1" x14ac:dyDescent="0.3">
      <c r="A105" s="71"/>
      <c r="C105" s="417"/>
      <c r="D105" s="418"/>
      <c r="E105" s="419"/>
      <c r="F105" s="92"/>
      <c r="G105" s="92"/>
      <c r="H105" s="92"/>
    </row>
    <row r="106" spans="1:8" ht="29.4" customHeight="1" x14ac:dyDescent="0.3">
      <c r="A106" s="71"/>
      <c r="C106" s="417"/>
      <c r="D106" s="418"/>
      <c r="E106" s="419"/>
      <c r="F106" s="92"/>
      <c r="G106" s="92"/>
      <c r="H106" s="92"/>
    </row>
    <row r="107" spans="1:8" ht="29.4" customHeight="1" x14ac:dyDescent="0.3">
      <c r="A107" s="71"/>
      <c r="C107" s="417"/>
      <c r="D107" s="418"/>
      <c r="E107" s="419"/>
      <c r="F107" s="92"/>
      <c r="G107" s="92"/>
      <c r="H107" s="92"/>
    </row>
    <row r="108" spans="1:8" ht="29.4" customHeight="1" x14ac:dyDescent="0.3">
      <c r="A108" s="71"/>
      <c r="C108" s="417"/>
      <c r="D108" s="418"/>
      <c r="E108" s="419"/>
      <c r="F108" s="92"/>
      <c r="G108" s="92"/>
      <c r="H108" s="92"/>
    </row>
    <row r="109" spans="1:8" ht="29.4" customHeight="1" x14ac:dyDescent="0.3">
      <c r="A109" s="71"/>
      <c r="C109" s="417"/>
      <c r="D109" s="418"/>
      <c r="E109" s="419"/>
      <c r="F109" s="92"/>
      <c r="G109" s="92"/>
      <c r="H109" s="92"/>
    </row>
    <row r="110" spans="1:8" ht="29.4" customHeight="1" x14ac:dyDescent="0.3">
      <c r="A110" s="71"/>
      <c r="C110" s="417"/>
      <c r="D110" s="418"/>
      <c r="E110" s="419"/>
      <c r="F110" s="92"/>
      <c r="G110" s="92"/>
      <c r="H110" s="92"/>
    </row>
    <row r="111" spans="1:8" ht="29.4" customHeight="1" x14ac:dyDescent="0.3">
      <c r="A111" s="71"/>
      <c r="C111" s="417"/>
      <c r="D111" s="418"/>
      <c r="E111" s="419"/>
      <c r="F111" s="92"/>
      <c r="G111" s="92"/>
      <c r="H111" s="92"/>
    </row>
    <row r="112" spans="1:8" ht="29.4" customHeight="1" x14ac:dyDescent="0.3">
      <c r="A112" s="71"/>
      <c r="C112" s="417"/>
      <c r="D112" s="418"/>
      <c r="E112" s="419"/>
      <c r="F112" s="92"/>
      <c r="G112" s="92"/>
      <c r="H112" s="92"/>
    </row>
    <row r="113" spans="1:8" ht="29.4" customHeight="1" x14ac:dyDescent="0.3">
      <c r="A113" s="71"/>
      <c r="C113" s="417"/>
      <c r="D113" s="418"/>
      <c r="E113" s="419"/>
      <c r="F113" s="92"/>
      <c r="G113" s="92"/>
      <c r="H113" s="92"/>
    </row>
    <row r="114" spans="1:8" ht="29.4" customHeight="1" x14ac:dyDescent="0.3">
      <c r="A114" s="71"/>
      <c r="C114" s="417"/>
      <c r="D114" s="418"/>
      <c r="E114" s="419"/>
      <c r="F114" s="92"/>
      <c r="G114" s="92"/>
      <c r="H114" s="92"/>
    </row>
    <row r="115" spans="1:8" ht="29.4" customHeight="1" x14ac:dyDescent="0.3">
      <c r="A115" s="71"/>
      <c r="C115" s="417"/>
      <c r="D115" s="418"/>
      <c r="E115" s="419"/>
      <c r="F115" s="92"/>
      <c r="G115" s="92"/>
      <c r="H115" s="92"/>
    </row>
    <row r="116" spans="1:8" ht="29.4" customHeight="1" x14ac:dyDescent="0.3">
      <c r="A116" s="71"/>
      <c r="C116" s="417"/>
      <c r="D116" s="418"/>
      <c r="E116" s="419"/>
      <c r="F116" s="92"/>
      <c r="G116" s="92"/>
      <c r="H116" s="92"/>
    </row>
    <row r="117" spans="1:8" ht="29.4" customHeight="1" x14ac:dyDescent="0.3">
      <c r="A117" s="71"/>
      <c r="C117" s="417"/>
      <c r="D117" s="418"/>
      <c r="E117" s="419"/>
      <c r="F117" s="92"/>
      <c r="G117" s="92"/>
      <c r="H117" s="92"/>
    </row>
    <row r="118" spans="1:8" ht="29.4" customHeight="1" x14ac:dyDescent="0.3">
      <c r="A118" s="71"/>
      <c r="C118" s="417"/>
      <c r="D118" s="418"/>
      <c r="E118" s="419"/>
      <c r="F118" s="92"/>
      <c r="G118" s="92"/>
      <c r="H118" s="92"/>
    </row>
    <row r="119" spans="1:8" ht="29.4" customHeight="1" x14ac:dyDescent="0.3">
      <c r="A119" s="71"/>
      <c r="C119" s="417"/>
      <c r="D119" s="418"/>
      <c r="E119" s="419"/>
      <c r="F119" s="92"/>
      <c r="G119" s="92"/>
      <c r="H119" s="92"/>
    </row>
    <row r="120" spans="1:8" ht="29.4" customHeight="1" x14ac:dyDescent="0.3">
      <c r="A120" s="71"/>
      <c r="C120" s="417"/>
      <c r="D120" s="418"/>
      <c r="E120" s="419"/>
      <c r="F120" s="92"/>
      <c r="G120" s="92"/>
      <c r="H120" s="92"/>
    </row>
    <row r="121" spans="1:8" ht="29.4" customHeight="1" x14ac:dyDescent="0.3">
      <c r="A121" s="71"/>
      <c r="C121" s="417"/>
      <c r="D121" s="418"/>
      <c r="E121" s="419"/>
      <c r="F121" s="92"/>
      <c r="G121" s="92"/>
      <c r="H121" s="92"/>
    </row>
    <row r="122" spans="1:8" ht="29.4" customHeight="1" x14ac:dyDescent="0.3">
      <c r="A122" s="71"/>
      <c r="C122" s="417"/>
      <c r="D122" s="418"/>
      <c r="E122" s="419"/>
      <c r="F122" s="92"/>
      <c r="G122" s="92"/>
      <c r="H122" s="92"/>
    </row>
    <row r="123" spans="1:8" ht="29.4" customHeight="1" x14ac:dyDescent="0.3">
      <c r="A123" s="71"/>
      <c r="C123" s="417"/>
      <c r="D123" s="418"/>
      <c r="E123" s="419"/>
      <c r="F123" s="92"/>
      <c r="G123" s="92"/>
      <c r="H123" s="92"/>
    </row>
    <row r="124" spans="1:8" ht="29.4" customHeight="1" x14ac:dyDescent="0.3">
      <c r="A124" s="71"/>
      <c r="C124" s="417"/>
      <c r="D124" s="418"/>
      <c r="E124" s="419"/>
      <c r="F124" s="92"/>
      <c r="G124" s="92"/>
      <c r="H124" s="92"/>
    </row>
    <row r="125" spans="1:8" ht="29.4" customHeight="1" x14ac:dyDescent="0.3">
      <c r="A125" s="71"/>
      <c r="C125" s="417"/>
      <c r="D125" s="418"/>
      <c r="E125" s="419"/>
      <c r="F125" s="92"/>
      <c r="G125" s="92"/>
      <c r="H125" s="92"/>
    </row>
    <row r="126" spans="1:8" ht="29.4" customHeight="1" x14ac:dyDescent="0.3">
      <c r="A126" s="71"/>
      <c r="C126" s="417"/>
      <c r="D126" s="418"/>
      <c r="E126" s="419"/>
      <c r="F126" s="92"/>
      <c r="G126" s="92"/>
      <c r="H126" s="92"/>
    </row>
    <row r="127" spans="1:8" ht="29.4" customHeight="1" x14ac:dyDescent="0.3">
      <c r="A127" s="71"/>
      <c r="C127" s="417"/>
      <c r="D127" s="418"/>
      <c r="E127" s="419"/>
      <c r="F127" s="92"/>
      <c r="G127" s="92"/>
      <c r="H127" s="92"/>
    </row>
    <row r="128" spans="1:8" ht="29.4" customHeight="1" x14ac:dyDescent="0.3">
      <c r="A128" s="71"/>
      <c r="C128" s="417"/>
      <c r="D128" s="418"/>
      <c r="E128" s="419"/>
      <c r="F128" s="92"/>
      <c r="G128" s="92"/>
      <c r="H128" s="92"/>
    </row>
    <row r="129" spans="1:8" ht="29.4" customHeight="1" x14ac:dyDescent="0.3">
      <c r="A129" s="71"/>
      <c r="C129" s="417"/>
      <c r="D129" s="418"/>
      <c r="E129" s="419"/>
      <c r="F129" s="92"/>
      <c r="G129" s="92"/>
      <c r="H129" s="92"/>
    </row>
    <row r="130" spans="1:8" ht="29.4" customHeight="1" x14ac:dyDescent="0.3">
      <c r="A130" s="71"/>
      <c r="C130" s="417"/>
      <c r="D130" s="418"/>
      <c r="E130" s="419"/>
      <c r="F130" s="92"/>
      <c r="G130" s="92"/>
      <c r="H130" s="92"/>
    </row>
    <row r="131" spans="1:8" ht="29.4" customHeight="1" x14ac:dyDescent="0.3">
      <c r="A131" s="71"/>
      <c r="C131" s="417"/>
      <c r="D131" s="418"/>
      <c r="E131" s="419"/>
      <c r="F131" s="92"/>
      <c r="G131" s="92"/>
      <c r="H131" s="92"/>
    </row>
    <row r="132" spans="1:8" ht="29.4" customHeight="1" x14ac:dyDescent="0.3">
      <c r="A132" s="71"/>
      <c r="C132" s="417"/>
      <c r="D132" s="418"/>
      <c r="E132" s="419"/>
      <c r="F132" s="92"/>
      <c r="G132" s="92"/>
      <c r="H132" s="92"/>
    </row>
    <row r="133" spans="1:8" ht="29.4" customHeight="1" x14ac:dyDescent="0.3">
      <c r="A133" s="71"/>
      <c r="C133" s="417"/>
      <c r="D133" s="418"/>
      <c r="E133" s="419"/>
      <c r="F133" s="92"/>
      <c r="G133" s="92"/>
      <c r="H133" s="92"/>
    </row>
    <row r="134" spans="1:8" ht="29.4" customHeight="1" x14ac:dyDescent="0.3">
      <c r="A134" s="71"/>
      <c r="C134" s="417"/>
      <c r="D134" s="418"/>
      <c r="E134" s="419"/>
      <c r="F134" s="92"/>
      <c r="G134" s="92"/>
      <c r="H134" s="92"/>
    </row>
    <row r="135" spans="1:8" ht="29.4" customHeight="1" x14ac:dyDescent="0.3">
      <c r="A135" s="71"/>
      <c r="C135" s="417"/>
      <c r="D135" s="418"/>
      <c r="E135" s="419"/>
      <c r="F135" s="92"/>
      <c r="G135" s="92"/>
      <c r="H135" s="92"/>
    </row>
    <row r="136" spans="1:8" ht="29.4" customHeight="1" x14ac:dyDescent="0.3">
      <c r="A136" s="71"/>
      <c r="C136" s="417"/>
      <c r="D136" s="418"/>
      <c r="E136" s="419"/>
      <c r="F136" s="92"/>
      <c r="G136" s="92"/>
      <c r="H136" s="92"/>
    </row>
    <row r="137" spans="1:8" ht="29.4" customHeight="1" x14ac:dyDescent="0.3">
      <c r="A137" s="71"/>
      <c r="C137" s="417"/>
      <c r="D137" s="418"/>
      <c r="E137" s="419"/>
      <c r="F137" s="92"/>
      <c r="G137" s="92"/>
      <c r="H137" s="92"/>
    </row>
    <row r="138" spans="1:8" ht="29.4" customHeight="1" x14ac:dyDescent="0.3">
      <c r="A138" s="71"/>
      <c r="C138" s="417"/>
      <c r="D138" s="418"/>
      <c r="E138" s="419"/>
      <c r="F138" s="92"/>
      <c r="G138" s="92"/>
      <c r="H138" s="92"/>
    </row>
    <row r="139" spans="1:8" ht="29.4" customHeight="1" x14ac:dyDescent="0.3">
      <c r="A139" s="71"/>
      <c r="C139" s="417"/>
      <c r="D139" s="418"/>
      <c r="E139" s="419"/>
      <c r="F139" s="92"/>
      <c r="G139" s="92"/>
      <c r="H139" s="92"/>
    </row>
    <row r="140" spans="1:8" ht="29.4" customHeight="1" x14ac:dyDescent="0.3">
      <c r="A140" s="71"/>
      <c r="C140" s="417"/>
      <c r="D140" s="418"/>
      <c r="E140" s="419"/>
      <c r="F140" s="92"/>
      <c r="G140" s="92"/>
      <c r="H140" s="92"/>
    </row>
    <row r="141" spans="1:8" ht="29.4" customHeight="1" x14ac:dyDescent="0.3">
      <c r="A141" s="71"/>
      <c r="C141" s="417"/>
      <c r="D141" s="418"/>
      <c r="E141" s="419"/>
      <c r="F141" s="92"/>
      <c r="G141" s="92"/>
      <c r="H141" s="92"/>
    </row>
    <row r="142" spans="1:8" ht="29.4" customHeight="1" x14ac:dyDescent="0.3">
      <c r="A142" s="71"/>
      <c r="C142" s="417"/>
      <c r="D142" s="418"/>
      <c r="E142" s="419"/>
      <c r="F142" s="92"/>
      <c r="G142" s="92"/>
      <c r="H142" s="92"/>
    </row>
    <row r="143" spans="1:8" ht="29.4" customHeight="1" x14ac:dyDescent="0.3">
      <c r="A143" s="71"/>
      <c r="C143" s="417"/>
      <c r="D143" s="418"/>
      <c r="E143" s="419"/>
      <c r="F143" s="92"/>
      <c r="G143" s="92"/>
      <c r="H143" s="92"/>
    </row>
    <row r="144" spans="1:8" ht="29.4" customHeight="1" x14ac:dyDescent="0.3">
      <c r="A144" s="71"/>
      <c r="C144" s="417"/>
      <c r="D144" s="418"/>
      <c r="E144" s="419"/>
      <c r="F144" s="92"/>
      <c r="G144" s="92"/>
      <c r="H144" s="92"/>
    </row>
    <row r="145" spans="1:8" ht="29.4" customHeight="1" x14ac:dyDescent="0.3">
      <c r="A145" s="71"/>
      <c r="C145" s="417"/>
      <c r="D145" s="418"/>
      <c r="E145" s="419"/>
      <c r="F145" s="92"/>
      <c r="G145" s="92"/>
      <c r="H145" s="92"/>
    </row>
    <row r="146" spans="1:8" ht="29.4" customHeight="1" x14ac:dyDescent="0.3">
      <c r="A146" s="71"/>
      <c r="C146" s="417"/>
      <c r="D146" s="418"/>
      <c r="E146" s="419"/>
      <c r="F146" s="92"/>
      <c r="G146" s="92"/>
      <c r="H146" s="92"/>
    </row>
    <row r="147" spans="1:8" ht="29.4" customHeight="1" x14ac:dyDescent="0.3">
      <c r="A147" s="71"/>
      <c r="C147" s="417"/>
      <c r="D147" s="418"/>
      <c r="E147" s="419"/>
      <c r="F147" s="92"/>
      <c r="G147" s="92"/>
      <c r="H147" s="92"/>
    </row>
    <row r="148" spans="1:8" ht="29.4" customHeight="1" x14ac:dyDescent="0.3">
      <c r="A148" s="71"/>
      <c r="C148" s="417"/>
      <c r="D148" s="418"/>
      <c r="E148" s="419"/>
      <c r="F148" s="92"/>
      <c r="G148" s="92"/>
      <c r="H148" s="92"/>
    </row>
    <row r="149" spans="1:8" ht="29.4" customHeight="1" x14ac:dyDescent="0.3">
      <c r="A149" s="71"/>
      <c r="C149" s="417"/>
      <c r="D149" s="418"/>
      <c r="E149" s="419"/>
      <c r="F149" s="92"/>
      <c r="G149" s="92"/>
      <c r="H149" s="92"/>
    </row>
    <row r="150" spans="1:8" ht="29.4" customHeight="1" x14ac:dyDescent="0.3">
      <c r="A150" s="71"/>
      <c r="C150" s="417"/>
      <c r="D150" s="418"/>
      <c r="E150" s="419"/>
      <c r="F150" s="92"/>
      <c r="G150" s="92"/>
      <c r="H150" s="92"/>
    </row>
    <row r="151" spans="1:8" ht="29.4" customHeight="1" x14ac:dyDescent="0.3">
      <c r="A151" s="71"/>
      <c r="C151" s="417"/>
      <c r="D151" s="418"/>
      <c r="E151" s="419"/>
      <c r="F151" s="92"/>
      <c r="G151" s="92"/>
      <c r="H151" s="92"/>
    </row>
    <row r="152" spans="1:8" ht="29.4" customHeight="1" x14ac:dyDescent="0.3">
      <c r="A152" s="71"/>
      <c r="C152" s="417"/>
      <c r="D152" s="418"/>
      <c r="E152" s="419"/>
      <c r="F152" s="92"/>
      <c r="G152" s="92"/>
      <c r="H152" s="92"/>
    </row>
    <row r="153" spans="1:8" ht="29.4" customHeight="1" x14ac:dyDescent="0.3">
      <c r="A153" s="71"/>
      <c r="C153" s="417"/>
      <c r="D153" s="418"/>
      <c r="E153" s="419"/>
      <c r="F153" s="92"/>
      <c r="G153" s="92"/>
      <c r="H153" s="92"/>
    </row>
    <row r="154" spans="1:8" ht="29.4" customHeight="1" x14ac:dyDescent="0.3">
      <c r="A154" s="71"/>
      <c r="C154" s="417"/>
      <c r="D154" s="418"/>
      <c r="E154" s="419"/>
      <c r="F154" s="92"/>
      <c r="G154" s="92"/>
      <c r="H154" s="92"/>
    </row>
    <row r="155" spans="1:8" ht="29.4" customHeight="1" x14ac:dyDescent="0.3">
      <c r="A155" s="71"/>
      <c r="C155" s="417"/>
      <c r="D155" s="418"/>
      <c r="E155" s="419"/>
      <c r="F155" s="92"/>
      <c r="G155" s="92"/>
      <c r="H155" s="92"/>
    </row>
    <row r="156" spans="1:8" ht="29.4" customHeight="1" x14ac:dyDescent="0.3">
      <c r="A156" s="71"/>
      <c r="C156" s="417"/>
      <c r="D156" s="418"/>
      <c r="E156" s="419"/>
      <c r="F156" s="92"/>
      <c r="G156" s="92"/>
      <c r="H156" s="92"/>
    </row>
    <row r="157" spans="1:8" ht="29.4" customHeight="1" x14ac:dyDescent="0.3">
      <c r="A157" s="71"/>
      <c r="C157" s="417"/>
      <c r="D157" s="418"/>
      <c r="E157" s="419"/>
      <c r="F157" s="92"/>
      <c r="G157" s="92"/>
      <c r="H157" s="92"/>
    </row>
    <row r="158" spans="1:8" ht="29.4" customHeight="1" x14ac:dyDescent="0.3">
      <c r="A158" s="71"/>
      <c r="C158" s="417"/>
      <c r="D158" s="418"/>
      <c r="E158" s="419"/>
      <c r="F158" s="92"/>
      <c r="G158" s="92"/>
      <c r="H158" s="92"/>
    </row>
    <row r="159" spans="1:8" ht="29.4" customHeight="1" x14ac:dyDescent="0.3">
      <c r="A159" s="71"/>
      <c r="C159" s="417"/>
      <c r="D159" s="418"/>
      <c r="E159" s="419"/>
      <c r="F159" s="92"/>
      <c r="G159" s="92"/>
      <c r="H159" s="92"/>
    </row>
    <row r="160" spans="1:8" ht="29.4" customHeight="1" x14ac:dyDescent="0.3">
      <c r="A160" s="71"/>
      <c r="C160" s="417"/>
      <c r="D160" s="418"/>
      <c r="E160" s="419"/>
      <c r="F160" s="92"/>
      <c r="G160" s="92"/>
      <c r="H160" s="92"/>
    </row>
    <row r="161" spans="1:8" ht="29.4" customHeight="1" x14ac:dyDescent="0.3">
      <c r="A161" s="71"/>
      <c r="C161" s="417"/>
      <c r="D161" s="418"/>
      <c r="E161" s="419"/>
      <c r="F161" s="92"/>
      <c r="G161" s="92"/>
      <c r="H161" s="92"/>
    </row>
    <row r="162" spans="1:8" ht="29.4" customHeight="1" x14ac:dyDescent="0.3">
      <c r="A162" s="71"/>
      <c r="E162" s="419"/>
      <c r="F162" s="92"/>
      <c r="G162" s="92"/>
      <c r="H162" s="92"/>
    </row>
    <row r="163" spans="1:8" ht="29.4" customHeight="1" x14ac:dyDescent="0.3">
      <c r="A163" s="71"/>
      <c r="E163" s="419"/>
      <c r="F163" s="92"/>
      <c r="G163" s="92"/>
      <c r="H163" s="92"/>
    </row>
    <row r="164" spans="1:8" ht="29.4" customHeight="1" x14ac:dyDescent="0.3">
      <c r="A164" s="71"/>
      <c r="E164" s="419"/>
      <c r="F164" s="92"/>
      <c r="G164" s="92"/>
      <c r="H164" s="92"/>
    </row>
    <row r="165" spans="1:8" ht="29.4" customHeight="1" x14ac:dyDescent="0.3">
      <c r="A165" s="71"/>
      <c r="E165" s="419"/>
      <c r="F165" s="92"/>
      <c r="G165" s="92"/>
      <c r="H165" s="92"/>
    </row>
    <row r="166" spans="1:8" ht="29.4" customHeight="1" x14ac:dyDescent="0.3">
      <c r="A166" s="71"/>
      <c r="E166" s="419"/>
      <c r="F166" s="92"/>
      <c r="G166" s="92"/>
      <c r="H166" s="92"/>
    </row>
    <row r="167" spans="1:8" ht="29.4" customHeight="1" x14ac:dyDescent="0.3">
      <c r="A167" s="71"/>
    </row>
  </sheetData>
  <autoFilter ref="A5:B43" xr:uid="{64629729-EA2C-42BD-A8C7-EE425682D0B1}"/>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50A-4509-4797-9753-3FDB1C340F7D}">
  <sheetPr>
    <tabColor rgb="FFF5E8F3"/>
  </sheetPr>
  <dimension ref="A1:J118"/>
  <sheetViews>
    <sheetView zoomScaleNormal="100" workbookViewId="0">
      <pane xSplit="3" ySplit="5" topLeftCell="D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28.8" customHeight="1" x14ac:dyDescent="0.3"/>
  <cols>
    <col min="1" max="1" width="11.21875" style="382" customWidth="1"/>
    <col min="2" max="2" width="11" style="68" customWidth="1"/>
    <col min="3" max="3" width="10.6640625" style="68" customWidth="1"/>
    <col min="4" max="4" width="19.109375" style="394" customWidth="1"/>
    <col min="5" max="5" width="19.109375" style="71" customWidth="1"/>
    <col min="6" max="6" width="26.44140625" style="394" customWidth="1"/>
    <col min="7" max="9" width="26.44140625" style="71" customWidth="1"/>
    <col min="10" max="10" width="13" style="420" customWidth="1"/>
    <col min="11" max="11" width="13.44140625" style="68" customWidth="1"/>
    <col min="12" max="16384" width="9.21875" style="68"/>
  </cols>
  <sheetData>
    <row r="1" spans="1:10" ht="18" customHeight="1" x14ac:dyDescent="0.3">
      <c r="A1" s="382" t="s">
        <v>581</v>
      </c>
      <c r="B1" s="382" t="s">
        <v>504</v>
      </c>
      <c r="C1" s="382"/>
    </row>
    <row r="2" spans="1:10" s="397" customFormat="1" ht="18" customHeight="1" x14ac:dyDescent="0.3">
      <c r="A2" s="131"/>
      <c r="B2" s="131" t="s">
        <v>505</v>
      </c>
      <c r="C2" s="131"/>
      <c r="D2" s="398"/>
      <c r="E2" s="399"/>
      <c r="F2" s="398"/>
      <c r="G2" s="399"/>
      <c r="H2" s="399"/>
      <c r="I2" s="399"/>
      <c r="J2" s="421"/>
    </row>
    <row r="3" spans="1:10" ht="18" customHeight="1" x14ac:dyDescent="0.3">
      <c r="B3" s="136"/>
      <c r="C3" s="136"/>
      <c r="D3" s="192"/>
    </row>
    <row r="4" spans="1:10" ht="30.6" customHeight="1" x14ac:dyDescent="0.3">
      <c r="A4" s="422"/>
      <c r="B4" s="402"/>
      <c r="C4" s="403"/>
      <c r="D4" s="406" t="s">
        <v>488</v>
      </c>
      <c r="E4" s="405" t="s">
        <v>489</v>
      </c>
      <c r="F4" s="406" t="s">
        <v>490</v>
      </c>
      <c r="G4" s="407" t="s">
        <v>491</v>
      </c>
      <c r="H4" s="407" t="s">
        <v>492</v>
      </c>
      <c r="I4" s="405" t="s">
        <v>493</v>
      </c>
      <c r="J4" s="408"/>
    </row>
    <row r="5" spans="1:10" ht="30.6" customHeight="1" thickBot="1" x14ac:dyDescent="0.35">
      <c r="A5" s="423"/>
      <c r="B5" s="42"/>
      <c r="C5" s="409"/>
      <c r="D5" s="412" t="s">
        <v>494</v>
      </c>
      <c r="E5" s="411" t="s">
        <v>495</v>
      </c>
      <c r="F5" s="412" t="s">
        <v>496</v>
      </c>
      <c r="G5" s="413" t="s">
        <v>497</v>
      </c>
      <c r="H5" s="413" t="s">
        <v>498</v>
      </c>
      <c r="I5" s="411" t="s">
        <v>499</v>
      </c>
      <c r="J5" s="408"/>
    </row>
    <row r="6" spans="1:10" ht="30.6" customHeight="1" x14ac:dyDescent="0.3">
      <c r="A6" s="132">
        <v>41274</v>
      </c>
      <c r="B6" s="424" t="s">
        <v>506</v>
      </c>
      <c r="C6" s="182" t="s">
        <v>500</v>
      </c>
      <c r="D6" s="425">
        <v>249</v>
      </c>
      <c r="E6" s="78">
        <v>90</v>
      </c>
      <c r="F6" s="426">
        <v>65.2</v>
      </c>
      <c r="G6" s="468">
        <v>4.9000000000000004</v>
      </c>
      <c r="H6" s="90">
        <v>0.4</v>
      </c>
      <c r="I6" s="91">
        <v>4.5</v>
      </c>
      <c r="J6" s="408"/>
    </row>
    <row r="7" spans="1:10" ht="30.6" customHeight="1" x14ac:dyDescent="0.3">
      <c r="A7" s="132">
        <v>41274</v>
      </c>
      <c r="B7" s="424" t="s">
        <v>506</v>
      </c>
      <c r="C7" s="182" t="s">
        <v>501</v>
      </c>
      <c r="D7" s="425">
        <v>2</v>
      </c>
      <c r="E7" s="414">
        <v>0</v>
      </c>
      <c r="F7" s="426">
        <v>25.6</v>
      </c>
      <c r="G7" s="468">
        <v>0</v>
      </c>
      <c r="H7" s="90">
        <v>0</v>
      </c>
      <c r="I7" s="91">
        <v>0</v>
      </c>
      <c r="J7" s="408"/>
    </row>
    <row r="8" spans="1:10" ht="30.6" customHeight="1" x14ac:dyDescent="0.3">
      <c r="A8" s="132">
        <v>41274</v>
      </c>
      <c r="B8" s="424" t="s">
        <v>506</v>
      </c>
      <c r="C8" s="182" t="s">
        <v>502</v>
      </c>
      <c r="D8" s="123">
        <v>5240</v>
      </c>
      <c r="E8" s="414">
        <v>742</v>
      </c>
      <c r="F8" s="426">
        <v>93.8</v>
      </c>
      <c r="G8" s="468">
        <v>44.8</v>
      </c>
      <c r="H8" s="90">
        <v>7.9</v>
      </c>
      <c r="I8" s="91">
        <v>36.9</v>
      </c>
      <c r="J8" s="408"/>
    </row>
    <row r="9" spans="1:10" ht="30.6" customHeight="1" x14ac:dyDescent="0.3">
      <c r="A9" s="132">
        <v>41274</v>
      </c>
      <c r="B9" s="424" t="s">
        <v>506</v>
      </c>
      <c r="C9" s="182" t="s">
        <v>503</v>
      </c>
      <c r="D9" s="425">
        <v>38</v>
      </c>
      <c r="E9" s="78">
        <v>11</v>
      </c>
      <c r="F9" s="425">
        <v>66</v>
      </c>
      <c r="G9" s="468">
        <v>0.8</v>
      </c>
      <c r="H9" s="90">
        <v>0</v>
      </c>
      <c r="I9" s="93">
        <v>0.8</v>
      </c>
      <c r="J9" s="408"/>
    </row>
    <row r="10" spans="1:10" ht="30.6" customHeight="1" x14ac:dyDescent="0.3">
      <c r="A10" s="132">
        <v>41274</v>
      </c>
      <c r="B10" s="424" t="s">
        <v>97</v>
      </c>
      <c r="C10" s="182" t="s">
        <v>500</v>
      </c>
      <c r="D10" s="425">
        <v>94</v>
      </c>
      <c r="E10" s="78">
        <v>44</v>
      </c>
      <c r="F10" s="425">
        <v>65.3</v>
      </c>
      <c r="G10" s="468">
        <v>3.6</v>
      </c>
      <c r="H10" s="90">
        <v>0.1</v>
      </c>
      <c r="I10" s="93">
        <v>3.5</v>
      </c>
      <c r="J10" s="408"/>
    </row>
    <row r="11" spans="1:10" ht="30.6" customHeight="1" x14ac:dyDescent="0.3">
      <c r="A11" s="132">
        <v>41274</v>
      </c>
      <c r="B11" s="424" t="s">
        <v>97</v>
      </c>
      <c r="C11" s="182" t="s">
        <v>501</v>
      </c>
      <c r="D11" s="123">
        <v>1</v>
      </c>
      <c r="E11" s="414">
        <v>0</v>
      </c>
      <c r="F11" s="425">
        <v>17.7</v>
      </c>
      <c r="G11" s="468">
        <v>0</v>
      </c>
      <c r="H11" s="90">
        <v>0</v>
      </c>
      <c r="I11" s="93">
        <v>0</v>
      </c>
      <c r="J11" s="408"/>
    </row>
    <row r="12" spans="1:10" ht="30.6" customHeight="1" x14ac:dyDescent="0.3">
      <c r="A12" s="132">
        <v>41274</v>
      </c>
      <c r="B12" s="424" t="s">
        <v>97</v>
      </c>
      <c r="C12" s="182" t="s">
        <v>502</v>
      </c>
      <c r="D12" s="123">
        <v>3758</v>
      </c>
      <c r="E12" s="414">
        <v>602</v>
      </c>
      <c r="F12" s="425">
        <v>90.7</v>
      </c>
      <c r="G12" s="468">
        <v>38.700000000000003</v>
      </c>
      <c r="H12" s="90">
        <v>2.6</v>
      </c>
      <c r="I12" s="91">
        <v>36.1</v>
      </c>
      <c r="J12" s="408"/>
    </row>
    <row r="13" spans="1:10" ht="30.6" customHeight="1" x14ac:dyDescent="0.3">
      <c r="A13" s="132">
        <v>41274</v>
      </c>
      <c r="B13" s="424" t="s">
        <v>97</v>
      </c>
      <c r="C13" s="182" t="s">
        <v>503</v>
      </c>
      <c r="D13" s="425">
        <v>13</v>
      </c>
      <c r="E13" s="78">
        <v>3</v>
      </c>
      <c r="F13" s="425">
        <v>66.900000000000006</v>
      </c>
      <c r="G13" s="468">
        <v>0.3</v>
      </c>
      <c r="H13" s="90">
        <v>0</v>
      </c>
      <c r="I13" s="91">
        <v>0.3</v>
      </c>
      <c r="J13" s="408"/>
    </row>
    <row r="14" spans="1:10" ht="30.6" customHeight="1" x14ac:dyDescent="0.3">
      <c r="A14" s="132">
        <v>41274</v>
      </c>
      <c r="B14" s="424" t="s">
        <v>507</v>
      </c>
      <c r="C14" s="182" t="s">
        <v>500</v>
      </c>
      <c r="D14" s="425">
        <v>218</v>
      </c>
      <c r="E14" s="78">
        <v>103</v>
      </c>
      <c r="F14" s="425">
        <v>65.599999999999994</v>
      </c>
      <c r="G14" s="468">
        <v>5.8</v>
      </c>
      <c r="H14" s="90">
        <v>0.3</v>
      </c>
      <c r="I14" s="91">
        <v>5.5</v>
      </c>
      <c r="J14" s="408"/>
    </row>
    <row r="15" spans="1:10" ht="30.6" customHeight="1" x14ac:dyDescent="0.3">
      <c r="A15" s="132">
        <v>41274</v>
      </c>
      <c r="B15" s="424" t="s">
        <v>507</v>
      </c>
      <c r="C15" s="182" t="s">
        <v>501</v>
      </c>
      <c r="D15" s="425">
        <v>1</v>
      </c>
      <c r="E15" s="78">
        <v>0</v>
      </c>
      <c r="F15" s="425">
        <v>29.4</v>
      </c>
      <c r="G15" s="468">
        <v>0</v>
      </c>
      <c r="H15" s="90">
        <v>0</v>
      </c>
      <c r="I15" s="91">
        <v>0</v>
      </c>
      <c r="J15" s="408"/>
    </row>
    <row r="16" spans="1:10" ht="30.6" customHeight="1" x14ac:dyDescent="0.3">
      <c r="A16" s="132">
        <v>41274</v>
      </c>
      <c r="B16" s="424" t="s">
        <v>507</v>
      </c>
      <c r="C16" s="182" t="s">
        <v>502</v>
      </c>
      <c r="D16" s="123">
        <v>2530</v>
      </c>
      <c r="E16" s="414">
        <v>1248</v>
      </c>
      <c r="F16" s="425">
        <v>91.7</v>
      </c>
      <c r="G16" s="468">
        <v>43.3</v>
      </c>
      <c r="H16" s="90">
        <v>4.8</v>
      </c>
      <c r="I16" s="91">
        <v>38.5</v>
      </c>
      <c r="J16" s="408"/>
    </row>
    <row r="17" spans="1:10" ht="30.6" customHeight="1" x14ac:dyDescent="0.3">
      <c r="A17" s="132">
        <v>41274</v>
      </c>
      <c r="B17" s="424" t="s">
        <v>507</v>
      </c>
      <c r="C17" s="182" t="s">
        <v>503</v>
      </c>
      <c r="D17" s="123">
        <v>29</v>
      </c>
      <c r="E17" s="414">
        <v>17</v>
      </c>
      <c r="F17" s="425">
        <v>68.2</v>
      </c>
      <c r="G17" s="468">
        <v>0.5</v>
      </c>
      <c r="H17" s="90">
        <v>0</v>
      </c>
      <c r="I17" s="91">
        <v>0.5</v>
      </c>
      <c r="J17" s="408"/>
    </row>
    <row r="18" spans="1:10" ht="30.6" customHeight="1" x14ac:dyDescent="0.3">
      <c r="A18" s="132">
        <v>41639</v>
      </c>
      <c r="B18" s="424" t="s">
        <v>506</v>
      </c>
      <c r="C18" s="182" t="s">
        <v>500</v>
      </c>
      <c r="D18" s="425">
        <v>278</v>
      </c>
      <c r="E18" s="78">
        <v>193</v>
      </c>
      <c r="F18" s="426">
        <v>64.3</v>
      </c>
      <c r="G18" s="90">
        <v>9.1999999999999993</v>
      </c>
      <c r="H18" s="90">
        <v>1.6</v>
      </c>
      <c r="I18" s="91">
        <v>7.1</v>
      </c>
      <c r="J18" s="408"/>
    </row>
    <row r="19" spans="1:10" ht="30.6" customHeight="1" x14ac:dyDescent="0.3">
      <c r="A19" s="132">
        <v>41639</v>
      </c>
      <c r="B19" s="424" t="s">
        <v>506</v>
      </c>
      <c r="C19" s="182" t="s">
        <v>501</v>
      </c>
      <c r="D19" s="425">
        <v>2</v>
      </c>
      <c r="E19" s="414">
        <v>0</v>
      </c>
      <c r="F19" s="426">
        <v>29.3</v>
      </c>
      <c r="G19" s="90">
        <v>0</v>
      </c>
      <c r="H19" s="90">
        <v>0</v>
      </c>
      <c r="I19" s="91">
        <v>0</v>
      </c>
      <c r="J19" s="408"/>
    </row>
    <row r="20" spans="1:10" ht="30.6" customHeight="1" x14ac:dyDescent="0.3">
      <c r="A20" s="132">
        <v>41639</v>
      </c>
      <c r="B20" s="424" t="s">
        <v>506</v>
      </c>
      <c r="C20" s="182" t="s">
        <v>502</v>
      </c>
      <c r="D20" s="123">
        <v>3453</v>
      </c>
      <c r="E20" s="414">
        <v>1925</v>
      </c>
      <c r="F20" s="426">
        <v>92.9</v>
      </c>
      <c r="G20" s="90">
        <v>44.1</v>
      </c>
      <c r="H20" s="90">
        <v>13.2</v>
      </c>
      <c r="I20" s="91">
        <v>42</v>
      </c>
      <c r="J20" s="408"/>
    </row>
    <row r="21" spans="1:10" ht="30.6" customHeight="1" x14ac:dyDescent="0.3">
      <c r="A21" s="132">
        <v>41639</v>
      </c>
      <c r="B21" s="424" t="s">
        <v>506</v>
      </c>
      <c r="C21" s="182" t="s">
        <v>503</v>
      </c>
      <c r="D21" s="425">
        <v>32</v>
      </c>
      <c r="E21" s="78">
        <v>10</v>
      </c>
      <c r="F21" s="425">
        <v>65.7</v>
      </c>
      <c r="G21" s="90">
        <v>5.0999999999999996</v>
      </c>
      <c r="H21" s="92">
        <v>0</v>
      </c>
      <c r="I21" s="91">
        <v>2.4</v>
      </c>
      <c r="J21" s="408"/>
    </row>
    <row r="22" spans="1:10" ht="30.6" customHeight="1" x14ac:dyDescent="0.3">
      <c r="A22" s="132">
        <v>41639</v>
      </c>
      <c r="B22" s="424" t="s">
        <v>97</v>
      </c>
      <c r="C22" s="182" t="s">
        <v>500</v>
      </c>
      <c r="D22" s="425">
        <v>151</v>
      </c>
      <c r="E22" s="78">
        <v>139</v>
      </c>
      <c r="F22" s="425">
        <v>67.3</v>
      </c>
      <c r="G22" s="90">
        <v>6.2</v>
      </c>
      <c r="H22" s="92">
        <v>0.4</v>
      </c>
      <c r="I22" s="91">
        <v>5.8</v>
      </c>
      <c r="J22" s="408"/>
    </row>
    <row r="23" spans="1:10" ht="30.6" customHeight="1" x14ac:dyDescent="0.3">
      <c r="A23" s="132">
        <v>41639</v>
      </c>
      <c r="B23" s="424" t="s">
        <v>97</v>
      </c>
      <c r="C23" s="182" t="s">
        <v>501</v>
      </c>
      <c r="D23" s="123">
        <v>1</v>
      </c>
      <c r="E23" s="414">
        <v>0</v>
      </c>
      <c r="F23" s="425">
        <v>17.7</v>
      </c>
      <c r="G23" s="90">
        <v>0</v>
      </c>
      <c r="H23" s="92">
        <v>0</v>
      </c>
      <c r="I23" s="91">
        <v>0</v>
      </c>
      <c r="J23" s="408"/>
    </row>
    <row r="24" spans="1:10" ht="30.6" customHeight="1" x14ac:dyDescent="0.3">
      <c r="A24" s="132">
        <v>41639</v>
      </c>
      <c r="B24" s="424" t="s">
        <v>97</v>
      </c>
      <c r="C24" s="182" t="s">
        <v>502</v>
      </c>
      <c r="D24" s="123">
        <v>3886</v>
      </c>
      <c r="E24" s="414">
        <v>3850</v>
      </c>
      <c r="F24" s="425">
        <v>91.1</v>
      </c>
      <c r="G24" s="90">
        <v>48.6</v>
      </c>
      <c r="H24" s="90">
        <v>9.5</v>
      </c>
      <c r="I24" s="91">
        <v>47.6</v>
      </c>
      <c r="J24" s="408"/>
    </row>
    <row r="25" spans="1:10" ht="30.6" customHeight="1" x14ac:dyDescent="0.3">
      <c r="A25" s="132">
        <v>41639</v>
      </c>
      <c r="B25" s="424" t="s">
        <v>97</v>
      </c>
      <c r="C25" s="182" t="s">
        <v>503</v>
      </c>
      <c r="D25" s="425">
        <v>16</v>
      </c>
      <c r="E25" s="78">
        <v>4</v>
      </c>
      <c r="F25" s="425">
        <v>68.900000000000006</v>
      </c>
      <c r="G25" s="90">
        <v>2.2999999999999998</v>
      </c>
      <c r="H25" s="90">
        <v>0</v>
      </c>
      <c r="I25" s="91">
        <v>1.6</v>
      </c>
      <c r="J25" s="408"/>
    </row>
    <row r="26" spans="1:10" ht="30.6" customHeight="1" x14ac:dyDescent="0.3">
      <c r="A26" s="132">
        <v>41639</v>
      </c>
      <c r="B26" s="424" t="s">
        <v>507</v>
      </c>
      <c r="C26" s="182" t="s">
        <v>500</v>
      </c>
      <c r="D26" s="425">
        <v>249</v>
      </c>
      <c r="E26" s="78">
        <v>182</v>
      </c>
      <c r="F26" s="425">
        <v>64.3</v>
      </c>
      <c r="G26" s="90">
        <v>7.9</v>
      </c>
      <c r="H26" s="90">
        <v>0.8</v>
      </c>
      <c r="I26" s="91">
        <v>7</v>
      </c>
      <c r="J26" s="408"/>
    </row>
    <row r="27" spans="1:10" ht="30.6" customHeight="1" x14ac:dyDescent="0.3">
      <c r="A27" s="132">
        <v>41639</v>
      </c>
      <c r="B27" s="424" t="s">
        <v>507</v>
      </c>
      <c r="C27" s="182" t="s">
        <v>501</v>
      </c>
      <c r="D27" s="425">
        <v>1</v>
      </c>
      <c r="E27" s="414">
        <v>0</v>
      </c>
      <c r="F27" s="425">
        <v>3.6</v>
      </c>
      <c r="G27" s="90">
        <v>0</v>
      </c>
      <c r="H27" s="90">
        <v>0</v>
      </c>
      <c r="I27" s="91">
        <v>0</v>
      </c>
      <c r="J27" s="408"/>
    </row>
    <row r="28" spans="1:10" ht="30.6" customHeight="1" x14ac:dyDescent="0.3">
      <c r="A28" s="132">
        <v>41639</v>
      </c>
      <c r="B28" s="424" t="s">
        <v>507</v>
      </c>
      <c r="C28" s="182" t="s">
        <v>502</v>
      </c>
      <c r="D28" s="123">
        <v>3425</v>
      </c>
      <c r="E28" s="414">
        <v>1544</v>
      </c>
      <c r="F28" s="425">
        <v>90.5</v>
      </c>
      <c r="G28" s="90">
        <v>54.5</v>
      </c>
      <c r="H28" s="90">
        <v>9</v>
      </c>
      <c r="I28" s="91">
        <v>54.4</v>
      </c>
      <c r="J28" s="408"/>
    </row>
    <row r="29" spans="1:10" ht="30.6" customHeight="1" x14ac:dyDescent="0.3">
      <c r="A29" s="132">
        <v>41639</v>
      </c>
      <c r="B29" s="424" t="s">
        <v>507</v>
      </c>
      <c r="C29" s="182" t="s">
        <v>503</v>
      </c>
      <c r="D29" s="123">
        <v>53</v>
      </c>
      <c r="E29" s="414">
        <v>34</v>
      </c>
      <c r="F29" s="425">
        <v>68.900000000000006</v>
      </c>
      <c r="G29" s="90">
        <v>3.8</v>
      </c>
      <c r="H29" s="90">
        <v>0</v>
      </c>
      <c r="I29" s="91">
        <v>1.9</v>
      </c>
      <c r="J29" s="408"/>
    </row>
    <row r="30" spans="1:10" ht="30.6" customHeight="1" x14ac:dyDescent="0.3">
      <c r="A30" s="395"/>
      <c r="H30" s="92"/>
      <c r="J30" s="68"/>
    </row>
    <row r="31" spans="1:10" ht="30.6" customHeight="1" x14ac:dyDescent="0.3">
      <c r="A31" s="395"/>
      <c r="H31" s="92"/>
      <c r="J31" s="68"/>
    </row>
    <row r="32" spans="1:10" ht="30.6" customHeight="1" x14ac:dyDescent="0.3">
      <c r="A32" s="395"/>
      <c r="I32" s="92"/>
      <c r="J32" s="68"/>
    </row>
    <row r="33" spans="1:10" ht="30.6" customHeight="1" x14ac:dyDescent="0.3">
      <c r="A33" s="395"/>
      <c r="I33" s="92"/>
      <c r="J33" s="68"/>
    </row>
    <row r="34" spans="1:10" ht="30.6" customHeight="1" x14ac:dyDescent="0.3">
      <c r="A34" s="395"/>
      <c r="I34" s="92"/>
      <c r="J34" s="68"/>
    </row>
    <row r="35" spans="1:10" ht="30.6" customHeight="1" x14ac:dyDescent="0.3">
      <c r="A35" s="395"/>
      <c r="I35" s="92"/>
      <c r="J35" s="68"/>
    </row>
    <row r="36" spans="1:10" ht="30.6" customHeight="1" x14ac:dyDescent="0.3">
      <c r="A36" s="395"/>
      <c r="I36" s="92"/>
      <c r="J36" s="68"/>
    </row>
    <row r="37" spans="1:10" ht="30.6" customHeight="1" x14ac:dyDescent="0.3">
      <c r="A37" s="395"/>
      <c r="I37" s="92"/>
      <c r="J37" s="68"/>
    </row>
    <row r="38" spans="1:10" ht="30.6" customHeight="1" x14ac:dyDescent="0.3">
      <c r="A38" s="395"/>
      <c r="I38" s="92"/>
      <c r="J38" s="68"/>
    </row>
    <row r="39" spans="1:10" ht="30.6" customHeight="1" x14ac:dyDescent="0.3">
      <c r="I39" s="92"/>
      <c r="J39" s="68"/>
    </row>
    <row r="40" spans="1:10" ht="30.6" customHeight="1" x14ac:dyDescent="0.3">
      <c r="I40" s="92"/>
      <c r="J40" s="68"/>
    </row>
    <row r="41" spans="1:10" ht="30.6" customHeight="1" x14ac:dyDescent="0.3">
      <c r="I41" s="92"/>
      <c r="J41" s="68"/>
    </row>
    <row r="42" spans="1:10" ht="30.6" customHeight="1" x14ac:dyDescent="0.3">
      <c r="I42" s="92"/>
      <c r="J42" s="68"/>
    </row>
    <row r="43" spans="1:10" ht="30.6" customHeight="1" x14ac:dyDescent="0.3">
      <c r="I43" s="92"/>
      <c r="J43" s="68"/>
    </row>
    <row r="44" spans="1:10" ht="30.6" customHeight="1" x14ac:dyDescent="0.3">
      <c r="I44" s="92"/>
      <c r="J44" s="68"/>
    </row>
    <row r="45" spans="1:10" ht="30.6" customHeight="1" x14ac:dyDescent="0.3">
      <c r="I45" s="92"/>
      <c r="J45" s="68"/>
    </row>
    <row r="46" spans="1:10" ht="30.6" customHeight="1" x14ac:dyDescent="0.3">
      <c r="I46" s="92"/>
      <c r="J46" s="68"/>
    </row>
    <row r="47" spans="1:10" ht="30.6" customHeight="1" x14ac:dyDescent="0.3">
      <c r="I47" s="92"/>
      <c r="J47" s="68"/>
    </row>
    <row r="48" spans="1:10" ht="30.6" customHeight="1" x14ac:dyDescent="0.3">
      <c r="I48" s="92"/>
      <c r="J48" s="68"/>
    </row>
    <row r="49" spans="9:10" ht="30.6" customHeight="1" x14ac:dyDescent="0.3">
      <c r="I49" s="92"/>
      <c r="J49" s="68"/>
    </row>
    <row r="50" spans="9:10" ht="30.6" customHeight="1" x14ac:dyDescent="0.3">
      <c r="I50" s="92"/>
      <c r="J50" s="68"/>
    </row>
    <row r="51" spans="9:10" ht="30.6" customHeight="1" x14ac:dyDescent="0.3">
      <c r="I51" s="92"/>
      <c r="J51" s="68"/>
    </row>
    <row r="52" spans="9:10" ht="30.6" customHeight="1" x14ac:dyDescent="0.3">
      <c r="I52" s="92"/>
      <c r="J52" s="68"/>
    </row>
    <row r="53" spans="9:10" ht="30.6" customHeight="1" x14ac:dyDescent="0.3">
      <c r="I53" s="92"/>
      <c r="J53" s="68"/>
    </row>
    <row r="54" spans="9:10" ht="30.6" customHeight="1" x14ac:dyDescent="0.3">
      <c r="I54" s="92"/>
      <c r="J54" s="68"/>
    </row>
    <row r="55" spans="9:10" ht="30.6" customHeight="1" x14ac:dyDescent="0.3">
      <c r="I55" s="92"/>
      <c r="J55" s="68"/>
    </row>
    <row r="56" spans="9:10" ht="30.6" customHeight="1" x14ac:dyDescent="0.3">
      <c r="I56" s="92"/>
      <c r="J56" s="68"/>
    </row>
    <row r="57" spans="9:10" ht="30.6" customHeight="1" x14ac:dyDescent="0.3">
      <c r="I57" s="92"/>
      <c r="J57" s="68"/>
    </row>
    <row r="58" spans="9:10" ht="30.6" customHeight="1" x14ac:dyDescent="0.3">
      <c r="I58" s="92"/>
      <c r="J58" s="68"/>
    </row>
    <row r="59" spans="9:10" ht="30.6" customHeight="1" x14ac:dyDescent="0.3">
      <c r="I59" s="92"/>
      <c r="J59" s="68"/>
    </row>
    <row r="60" spans="9:10" ht="30.6" customHeight="1" x14ac:dyDescent="0.3">
      <c r="I60" s="92"/>
      <c r="J60" s="68"/>
    </row>
    <row r="61" spans="9:10" ht="30.6" customHeight="1" x14ac:dyDescent="0.3">
      <c r="I61" s="92"/>
      <c r="J61" s="68"/>
    </row>
    <row r="62" spans="9:10" ht="30.6" customHeight="1" x14ac:dyDescent="0.3">
      <c r="I62" s="92"/>
      <c r="J62" s="68"/>
    </row>
    <row r="63" spans="9:10" ht="30.6" customHeight="1" x14ac:dyDescent="0.3">
      <c r="I63" s="92"/>
      <c r="J63" s="68"/>
    </row>
    <row r="64" spans="9:10" ht="30.6" customHeight="1" x14ac:dyDescent="0.3">
      <c r="I64" s="92"/>
      <c r="J64" s="68"/>
    </row>
    <row r="65" spans="9:10" ht="30.6" customHeight="1" x14ac:dyDescent="0.3">
      <c r="I65" s="92"/>
      <c r="J65" s="68"/>
    </row>
    <row r="66" spans="9:10" ht="30.6" customHeight="1" x14ac:dyDescent="0.3">
      <c r="I66" s="92"/>
      <c r="J66" s="68"/>
    </row>
    <row r="67" spans="9:10" ht="30.6" customHeight="1" x14ac:dyDescent="0.3">
      <c r="I67" s="92"/>
      <c r="J67" s="68"/>
    </row>
    <row r="68" spans="9:10" ht="30.6" customHeight="1" x14ac:dyDescent="0.3">
      <c r="I68" s="92"/>
      <c r="J68" s="68"/>
    </row>
    <row r="69" spans="9:10" ht="30.6" customHeight="1" x14ac:dyDescent="0.3">
      <c r="I69" s="92"/>
      <c r="J69" s="68"/>
    </row>
    <row r="70" spans="9:10" ht="30.6" customHeight="1" x14ac:dyDescent="0.3">
      <c r="I70" s="92"/>
      <c r="J70" s="68"/>
    </row>
    <row r="71" spans="9:10" ht="30.6" customHeight="1" x14ac:dyDescent="0.3">
      <c r="I71" s="92"/>
      <c r="J71" s="68"/>
    </row>
    <row r="72" spans="9:10" ht="30.6" customHeight="1" x14ac:dyDescent="0.3">
      <c r="I72" s="92"/>
      <c r="J72" s="68"/>
    </row>
    <row r="73" spans="9:10" ht="30.6" customHeight="1" x14ac:dyDescent="0.3">
      <c r="I73" s="92"/>
      <c r="J73" s="68"/>
    </row>
    <row r="74" spans="9:10" ht="30.6" customHeight="1" x14ac:dyDescent="0.3">
      <c r="I74" s="92"/>
      <c r="J74" s="68"/>
    </row>
    <row r="75" spans="9:10" ht="30.6" customHeight="1" x14ac:dyDescent="0.3">
      <c r="I75" s="92"/>
      <c r="J75" s="68"/>
    </row>
    <row r="76" spans="9:10" ht="30.6" customHeight="1" x14ac:dyDescent="0.3">
      <c r="I76" s="92"/>
      <c r="J76" s="68"/>
    </row>
    <row r="77" spans="9:10" ht="30.6" customHeight="1" x14ac:dyDescent="0.3">
      <c r="I77" s="92"/>
      <c r="J77" s="68"/>
    </row>
    <row r="78" spans="9:10" ht="30.6" customHeight="1" x14ac:dyDescent="0.3">
      <c r="I78" s="92"/>
      <c r="J78" s="68"/>
    </row>
    <row r="79" spans="9:10" ht="30.6" customHeight="1" x14ac:dyDescent="0.3">
      <c r="I79" s="92"/>
      <c r="J79" s="68"/>
    </row>
    <row r="80" spans="9:10" ht="30.6" customHeight="1" x14ac:dyDescent="0.3">
      <c r="I80" s="92"/>
      <c r="J80" s="68"/>
    </row>
    <row r="81" spans="9:10" ht="30.6" customHeight="1" x14ac:dyDescent="0.3">
      <c r="I81" s="92"/>
      <c r="J81" s="68"/>
    </row>
    <row r="82" spans="9:10" ht="30.6" customHeight="1" x14ac:dyDescent="0.3">
      <c r="I82" s="92"/>
      <c r="J82" s="68"/>
    </row>
    <row r="83" spans="9:10" ht="30.6" customHeight="1" x14ac:dyDescent="0.3">
      <c r="I83" s="92"/>
      <c r="J83" s="68"/>
    </row>
    <row r="84" spans="9:10" ht="30.6" customHeight="1" x14ac:dyDescent="0.3">
      <c r="I84" s="92"/>
      <c r="J84" s="68"/>
    </row>
    <row r="85" spans="9:10" ht="30.6" customHeight="1" x14ac:dyDescent="0.3">
      <c r="I85" s="92"/>
      <c r="J85" s="68"/>
    </row>
    <row r="86" spans="9:10" ht="30.6" customHeight="1" x14ac:dyDescent="0.3">
      <c r="I86" s="92"/>
      <c r="J86" s="68"/>
    </row>
    <row r="87" spans="9:10" ht="30.6" customHeight="1" x14ac:dyDescent="0.3">
      <c r="I87" s="92"/>
      <c r="J87" s="68"/>
    </row>
    <row r="88" spans="9:10" ht="30.6" customHeight="1" x14ac:dyDescent="0.3">
      <c r="I88" s="92"/>
      <c r="J88" s="68"/>
    </row>
    <row r="89" spans="9:10" ht="30.6" customHeight="1" x14ac:dyDescent="0.3">
      <c r="I89" s="92"/>
      <c r="J89" s="68"/>
    </row>
    <row r="90" spans="9:10" ht="30.6" customHeight="1" x14ac:dyDescent="0.3">
      <c r="I90" s="92"/>
      <c r="J90" s="68"/>
    </row>
    <row r="91" spans="9:10" ht="30.6" customHeight="1" x14ac:dyDescent="0.3">
      <c r="I91" s="92"/>
      <c r="J91" s="68"/>
    </row>
    <row r="92" spans="9:10" ht="30.6" customHeight="1" x14ac:dyDescent="0.3">
      <c r="I92" s="92"/>
      <c r="J92" s="68"/>
    </row>
    <row r="93" spans="9:10" ht="30.6" customHeight="1" x14ac:dyDescent="0.3">
      <c r="I93" s="92"/>
      <c r="J93" s="68"/>
    </row>
    <row r="94" spans="9:10" ht="30.6" customHeight="1" x14ac:dyDescent="0.3">
      <c r="I94" s="92"/>
      <c r="J94" s="68"/>
    </row>
    <row r="95" spans="9:10" ht="30.6" customHeight="1" x14ac:dyDescent="0.3">
      <c r="I95" s="92"/>
      <c r="J95" s="68"/>
    </row>
    <row r="96" spans="9:10" ht="30.6" customHeight="1" x14ac:dyDescent="0.3">
      <c r="I96" s="92"/>
      <c r="J96" s="68"/>
    </row>
    <row r="97" spans="9:10" ht="30.6" customHeight="1" x14ac:dyDescent="0.3">
      <c r="I97" s="92"/>
      <c r="J97" s="68"/>
    </row>
    <row r="98" spans="9:10" ht="30.6" customHeight="1" x14ac:dyDescent="0.3">
      <c r="I98" s="92"/>
      <c r="J98" s="68"/>
    </row>
    <row r="99" spans="9:10" ht="30.6" customHeight="1" x14ac:dyDescent="0.3">
      <c r="I99" s="92"/>
      <c r="J99" s="68"/>
    </row>
    <row r="100" spans="9:10" ht="30.6" customHeight="1" x14ac:dyDescent="0.3">
      <c r="I100" s="92"/>
      <c r="J100" s="68"/>
    </row>
    <row r="101" spans="9:10" ht="30.6" customHeight="1" x14ac:dyDescent="0.3">
      <c r="I101" s="92"/>
      <c r="J101" s="68"/>
    </row>
    <row r="102" spans="9:10" ht="30.6" customHeight="1" x14ac:dyDescent="0.3">
      <c r="I102" s="92"/>
      <c r="J102" s="68"/>
    </row>
    <row r="103" spans="9:10" ht="30.6" customHeight="1" x14ac:dyDescent="0.3">
      <c r="I103" s="92"/>
      <c r="J103" s="68"/>
    </row>
    <row r="104" spans="9:10" ht="30.6" customHeight="1" x14ac:dyDescent="0.3">
      <c r="I104" s="92"/>
      <c r="J104" s="68"/>
    </row>
    <row r="105" spans="9:10" ht="30.6" customHeight="1" x14ac:dyDescent="0.3">
      <c r="I105" s="92"/>
      <c r="J105" s="68"/>
    </row>
    <row r="106" spans="9:10" ht="30.6" customHeight="1" x14ac:dyDescent="0.3">
      <c r="I106" s="92"/>
      <c r="J106" s="68"/>
    </row>
    <row r="107" spans="9:10" ht="30.6" customHeight="1" x14ac:dyDescent="0.3">
      <c r="I107" s="92"/>
      <c r="J107" s="68"/>
    </row>
    <row r="108" spans="9:10" ht="30.6" customHeight="1" x14ac:dyDescent="0.3">
      <c r="I108" s="92"/>
      <c r="J108" s="68"/>
    </row>
    <row r="109" spans="9:10" ht="28.8" customHeight="1" x14ac:dyDescent="0.3">
      <c r="I109" s="92"/>
      <c r="J109" s="68"/>
    </row>
    <row r="110" spans="9:10" ht="28.8" customHeight="1" x14ac:dyDescent="0.3">
      <c r="I110" s="92"/>
      <c r="J110" s="68"/>
    </row>
    <row r="111" spans="9:10" ht="28.8" customHeight="1" x14ac:dyDescent="0.3">
      <c r="I111" s="92"/>
      <c r="J111" s="68"/>
    </row>
    <row r="112" spans="9:10" ht="28.8" customHeight="1" x14ac:dyDescent="0.3">
      <c r="I112" s="92"/>
      <c r="J112" s="68"/>
    </row>
    <row r="113" spans="9:10" ht="28.8" customHeight="1" x14ac:dyDescent="0.3">
      <c r="I113" s="92"/>
      <c r="J113" s="68"/>
    </row>
    <row r="114" spans="9:10" ht="28.8" customHeight="1" x14ac:dyDescent="0.3">
      <c r="I114" s="92"/>
      <c r="J114" s="68"/>
    </row>
    <row r="115" spans="9:10" ht="28.8" customHeight="1" x14ac:dyDescent="0.3">
      <c r="I115" s="92"/>
      <c r="J115" s="68"/>
    </row>
    <row r="116" spans="9:10" ht="28.8" customHeight="1" x14ac:dyDescent="0.3">
      <c r="I116" s="92"/>
      <c r="J116" s="68"/>
    </row>
    <row r="117" spans="9:10" ht="28.8" customHeight="1" x14ac:dyDescent="0.3">
      <c r="I117" s="92"/>
      <c r="J117" s="68"/>
    </row>
    <row r="118" spans="9:10" ht="28.8" customHeight="1" x14ac:dyDescent="0.3">
      <c r="I118" s="92"/>
      <c r="J118" s="68"/>
    </row>
  </sheetData>
  <autoFilter ref="A5:C5" xr:uid="{03957F38-40DB-4979-A816-B03FEF46EEB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F5F4"/>
  </sheetPr>
  <dimension ref="A1:V142"/>
  <sheetViews>
    <sheetView workbookViewId="0">
      <pane xSplit="2" ySplit="5" topLeftCell="C27"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50" customWidth="1"/>
    <col min="2" max="2" width="14.77734375" style="16" customWidth="1"/>
    <col min="3" max="17" width="25" style="21" customWidth="1"/>
    <col min="18" max="16384" width="9.21875" style="21"/>
  </cols>
  <sheetData>
    <row r="1" spans="1:22" ht="18" customHeight="1" x14ac:dyDescent="0.3">
      <c r="A1" s="16" t="s">
        <v>35</v>
      </c>
      <c r="B1" s="16" t="s">
        <v>36</v>
      </c>
      <c r="E1" s="12"/>
    </row>
    <row r="2" spans="1:22" ht="18" customHeight="1" x14ac:dyDescent="0.3">
      <c r="B2" s="130" t="s">
        <v>88</v>
      </c>
    </row>
    <row r="3" spans="1:22" ht="18" customHeight="1" x14ac:dyDescent="0.3">
      <c r="A3" s="11"/>
      <c r="B3" s="21"/>
    </row>
    <row r="4" spans="1:22" s="11" customFormat="1" ht="30" customHeight="1" x14ac:dyDescent="0.3">
      <c r="A4" s="597"/>
      <c r="B4" s="589"/>
      <c r="C4" s="586" t="s">
        <v>28</v>
      </c>
      <c r="D4" s="586"/>
      <c r="E4" s="587"/>
      <c r="F4" s="588" t="s">
        <v>29</v>
      </c>
      <c r="G4" s="586"/>
      <c r="H4" s="587"/>
      <c r="I4" s="588" t="s">
        <v>30</v>
      </c>
      <c r="J4" s="586"/>
      <c r="K4" s="587"/>
      <c r="L4" s="588" t="s">
        <v>31</v>
      </c>
      <c r="M4" s="586"/>
      <c r="N4" s="587"/>
      <c r="O4" s="598" t="s">
        <v>0</v>
      </c>
      <c r="P4" s="599"/>
      <c r="Q4" s="600"/>
    </row>
    <row r="5" spans="1:22" ht="30" customHeight="1" thickBot="1" x14ac:dyDescent="0.35">
      <c r="A5" s="597"/>
      <c r="B5" s="589"/>
      <c r="C5" s="23" t="s">
        <v>9</v>
      </c>
      <c r="D5" s="23" t="s">
        <v>128</v>
      </c>
      <c r="E5" s="24" t="s">
        <v>129</v>
      </c>
      <c r="F5" s="25" t="s">
        <v>9</v>
      </c>
      <c r="G5" s="23" t="s">
        <v>128</v>
      </c>
      <c r="H5" s="24" t="s">
        <v>129</v>
      </c>
      <c r="I5" s="25" t="s">
        <v>9</v>
      </c>
      <c r="J5" s="23" t="s">
        <v>128</v>
      </c>
      <c r="K5" s="24" t="s">
        <v>129</v>
      </c>
      <c r="L5" s="25" t="s">
        <v>9</v>
      </c>
      <c r="M5" s="23" t="s">
        <v>128</v>
      </c>
      <c r="N5" s="24" t="s">
        <v>129</v>
      </c>
      <c r="O5" s="25" t="s">
        <v>9</v>
      </c>
      <c r="P5" s="23" t="s">
        <v>128</v>
      </c>
      <c r="Q5" s="24" t="s">
        <v>129</v>
      </c>
      <c r="R5" s="12"/>
      <c r="S5" s="12"/>
      <c r="T5" s="12"/>
      <c r="U5" s="12"/>
      <c r="V5" s="12"/>
    </row>
    <row r="6" spans="1:22" ht="30" customHeight="1" x14ac:dyDescent="0.3">
      <c r="A6" s="108">
        <v>41274</v>
      </c>
      <c r="B6" s="16" t="s">
        <v>1</v>
      </c>
      <c r="C6" s="12">
        <v>16</v>
      </c>
      <c r="D6" s="14">
        <v>43.2</v>
      </c>
      <c r="E6" s="38">
        <v>21.9</v>
      </c>
      <c r="F6" s="32">
        <v>9</v>
      </c>
      <c r="G6" s="14">
        <v>24.3</v>
      </c>
      <c r="H6" s="38">
        <v>46.9</v>
      </c>
      <c r="I6" s="39" t="s">
        <v>34</v>
      </c>
      <c r="J6" s="40" t="s">
        <v>34</v>
      </c>
      <c r="K6" s="41" t="s">
        <v>34</v>
      </c>
      <c r="L6" s="32">
        <v>3</v>
      </c>
      <c r="M6" s="14">
        <v>8.1</v>
      </c>
      <c r="N6" s="38">
        <v>5.8</v>
      </c>
      <c r="O6" s="32">
        <v>9</v>
      </c>
      <c r="P6" s="14">
        <v>24.4</v>
      </c>
      <c r="Q6" s="38">
        <v>25.4</v>
      </c>
    </row>
    <row r="7" spans="1:22" ht="30" customHeight="1" x14ac:dyDescent="0.3">
      <c r="A7" s="108">
        <v>41274</v>
      </c>
      <c r="B7" s="16" t="s">
        <v>2</v>
      </c>
      <c r="C7" s="12">
        <v>19</v>
      </c>
      <c r="D7" s="14">
        <v>48.7</v>
      </c>
      <c r="E7" s="38">
        <v>47.4</v>
      </c>
      <c r="F7" s="32">
        <v>5</v>
      </c>
      <c r="G7" s="14">
        <v>12.8</v>
      </c>
      <c r="H7" s="38">
        <v>10.8</v>
      </c>
      <c r="I7" s="32">
        <v>3</v>
      </c>
      <c r="J7" s="14">
        <v>7.7</v>
      </c>
      <c r="K7" s="29">
        <v>5.2</v>
      </c>
      <c r="L7" s="32">
        <v>5</v>
      </c>
      <c r="M7" s="14">
        <v>12.8</v>
      </c>
      <c r="N7" s="38">
        <v>17.5</v>
      </c>
      <c r="O7" s="32">
        <v>7</v>
      </c>
      <c r="P7" s="14">
        <v>18</v>
      </c>
      <c r="Q7" s="38">
        <v>19.100000000000001</v>
      </c>
    </row>
    <row r="8" spans="1:22" ht="30" customHeight="1" x14ac:dyDescent="0.3">
      <c r="A8" s="108">
        <v>41274</v>
      </c>
      <c r="B8" s="16" t="s">
        <v>3</v>
      </c>
      <c r="C8" s="12">
        <v>49</v>
      </c>
      <c r="D8" s="14">
        <v>73.099999999999994</v>
      </c>
      <c r="E8" s="38">
        <v>67.900000000000006</v>
      </c>
      <c r="F8" s="32">
        <v>3</v>
      </c>
      <c r="G8" s="14">
        <v>4.5</v>
      </c>
      <c r="H8" s="38">
        <v>12.1</v>
      </c>
      <c r="I8" s="39" t="s">
        <v>34</v>
      </c>
      <c r="J8" s="40" t="s">
        <v>34</v>
      </c>
      <c r="K8" s="41" t="s">
        <v>34</v>
      </c>
      <c r="L8" s="32">
        <v>2</v>
      </c>
      <c r="M8" s="14">
        <v>3</v>
      </c>
      <c r="N8" s="38">
        <v>5.2</v>
      </c>
      <c r="O8" s="32">
        <v>13</v>
      </c>
      <c r="P8" s="14">
        <v>19.399999999999999</v>
      </c>
      <c r="Q8" s="38">
        <v>14.8</v>
      </c>
    </row>
    <row r="9" spans="1:22" ht="30" customHeight="1" x14ac:dyDescent="0.3">
      <c r="A9" s="108">
        <v>41274</v>
      </c>
      <c r="B9" s="18" t="s">
        <v>98</v>
      </c>
      <c r="C9" s="12">
        <v>68</v>
      </c>
      <c r="D9" s="14">
        <v>63</v>
      </c>
      <c r="E9" s="38">
        <v>53.6</v>
      </c>
      <c r="F9" s="32">
        <v>5</v>
      </c>
      <c r="G9" s="14">
        <v>4.5999999999999996</v>
      </c>
      <c r="H9" s="38">
        <v>4.5999999999999996</v>
      </c>
      <c r="I9" s="32">
        <v>6</v>
      </c>
      <c r="J9" s="12">
        <v>5.6</v>
      </c>
      <c r="K9" s="29">
        <v>6.8</v>
      </c>
      <c r="L9" s="32">
        <v>10</v>
      </c>
      <c r="M9" s="14">
        <v>9.3000000000000007</v>
      </c>
      <c r="N9" s="38">
        <v>10.199999999999999</v>
      </c>
      <c r="O9" s="32">
        <v>19</v>
      </c>
      <c r="P9" s="14">
        <v>17.600000000000001</v>
      </c>
      <c r="Q9" s="38">
        <v>24.9</v>
      </c>
    </row>
    <row r="10" spans="1:22" s="56" customFormat="1" ht="30" customHeight="1" x14ac:dyDescent="0.3">
      <c r="A10" s="109">
        <v>41274</v>
      </c>
      <c r="B10" s="10" t="s">
        <v>94</v>
      </c>
      <c r="C10" s="54">
        <v>152</v>
      </c>
      <c r="D10" s="67">
        <v>60.6</v>
      </c>
      <c r="E10" s="58">
        <v>26.4</v>
      </c>
      <c r="F10" s="63">
        <v>22</v>
      </c>
      <c r="G10" s="67">
        <v>8.8000000000000007</v>
      </c>
      <c r="H10" s="58">
        <v>41.7</v>
      </c>
      <c r="I10" s="63">
        <v>9</v>
      </c>
      <c r="J10" s="54">
        <v>3.6</v>
      </c>
      <c r="K10" s="62">
        <v>0.6</v>
      </c>
      <c r="L10" s="63">
        <v>20</v>
      </c>
      <c r="M10" s="67">
        <v>8</v>
      </c>
      <c r="N10" s="58">
        <v>6.8</v>
      </c>
      <c r="O10" s="63">
        <v>48</v>
      </c>
      <c r="P10" s="67">
        <v>19.100000000000001</v>
      </c>
      <c r="Q10" s="58">
        <v>24.5</v>
      </c>
    </row>
    <row r="11" spans="1:22" ht="30" customHeight="1" x14ac:dyDescent="0.3">
      <c r="A11" s="108">
        <v>41639</v>
      </c>
      <c r="B11" s="16" t="s">
        <v>1</v>
      </c>
      <c r="C11" s="12">
        <v>15</v>
      </c>
      <c r="D11" s="14">
        <v>39.5</v>
      </c>
      <c r="E11" s="38">
        <v>23.6</v>
      </c>
      <c r="F11" s="32">
        <v>10</v>
      </c>
      <c r="G11" s="14">
        <v>26.3</v>
      </c>
      <c r="H11" s="38">
        <v>40.299999999999997</v>
      </c>
      <c r="I11" s="39" t="s">
        <v>34</v>
      </c>
      <c r="J11" s="40" t="s">
        <v>34</v>
      </c>
      <c r="K11" s="41" t="s">
        <v>34</v>
      </c>
      <c r="L11" s="32">
        <v>3</v>
      </c>
      <c r="M11" s="14">
        <v>7.9</v>
      </c>
      <c r="N11" s="38">
        <v>6.1</v>
      </c>
      <c r="O11" s="32">
        <v>10</v>
      </c>
      <c r="P11" s="14">
        <v>26.3</v>
      </c>
      <c r="Q11" s="38">
        <v>30.1</v>
      </c>
    </row>
    <row r="12" spans="1:22" ht="30" customHeight="1" x14ac:dyDescent="0.3">
      <c r="A12" s="108">
        <v>41639</v>
      </c>
      <c r="B12" s="16" t="s">
        <v>2</v>
      </c>
      <c r="C12" s="12">
        <v>22</v>
      </c>
      <c r="D12" s="14">
        <v>55</v>
      </c>
      <c r="E12" s="38">
        <v>54</v>
      </c>
      <c r="F12" s="32">
        <v>4</v>
      </c>
      <c r="G12" s="14">
        <v>10</v>
      </c>
      <c r="H12" s="38">
        <v>13.3</v>
      </c>
      <c r="I12" s="32">
        <v>2</v>
      </c>
      <c r="J12" s="14">
        <v>5</v>
      </c>
      <c r="K12" s="29">
        <v>4.0999999999999996</v>
      </c>
      <c r="L12" s="32">
        <v>3</v>
      </c>
      <c r="M12" s="14">
        <v>7.5</v>
      </c>
      <c r="N12" s="38">
        <v>7.5</v>
      </c>
      <c r="O12" s="32">
        <v>9</v>
      </c>
      <c r="P12" s="14">
        <v>22.5</v>
      </c>
      <c r="Q12" s="38">
        <v>21.1</v>
      </c>
    </row>
    <row r="13" spans="1:22" ht="30" customHeight="1" x14ac:dyDescent="0.3">
      <c r="A13" s="108">
        <v>41639</v>
      </c>
      <c r="B13" s="16" t="s">
        <v>3</v>
      </c>
      <c r="C13" s="12">
        <v>50</v>
      </c>
      <c r="D13" s="14">
        <v>74.599999999999994</v>
      </c>
      <c r="E13" s="38">
        <v>79</v>
      </c>
      <c r="F13" s="32">
        <v>2</v>
      </c>
      <c r="G13" s="14">
        <v>3</v>
      </c>
      <c r="H13" s="38">
        <v>3.9</v>
      </c>
      <c r="I13" s="32">
        <v>1</v>
      </c>
      <c r="J13" s="12">
        <v>1.5</v>
      </c>
      <c r="K13" s="29">
        <v>1.9</v>
      </c>
      <c r="L13" s="32">
        <v>1</v>
      </c>
      <c r="M13" s="14">
        <v>1.5</v>
      </c>
      <c r="N13" s="38">
        <v>5.4</v>
      </c>
      <c r="O13" s="32">
        <v>13</v>
      </c>
      <c r="P13" s="14">
        <v>19.399999999999999</v>
      </c>
      <c r="Q13" s="38">
        <v>9.9</v>
      </c>
    </row>
    <row r="14" spans="1:22" ht="30" customHeight="1" x14ac:dyDescent="0.3">
      <c r="A14" s="108">
        <v>41639</v>
      </c>
      <c r="B14" s="18" t="s">
        <v>98</v>
      </c>
      <c r="C14" s="12">
        <v>62</v>
      </c>
      <c r="D14" s="14">
        <v>62.6</v>
      </c>
      <c r="E14" s="38">
        <v>34</v>
      </c>
      <c r="F14" s="32">
        <v>5</v>
      </c>
      <c r="G14" s="14">
        <v>5.0999999999999996</v>
      </c>
      <c r="H14" s="38">
        <v>4.4000000000000004</v>
      </c>
      <c r="I14" s="32">
        <v>6</v>
      </c>
      <c r="J14" s="12">
        <v>6.1</v>
      </c>
      <c r="K14" s="29">
        <v>4.5999999999999996</v>
      </c>
      <c r="L14" s="32">
        <v>9</v>
      </c>
      <c r="M14" s="14">
        <v>9.1</v>
      </c>
      <c r="N14" s="38">
        <v>40.4</v>
      </c>
      <c r="O14" s="32">
        <v>17</v>
      </c>
      <c r="P14" s="14">
        <v>17.2</v>
      </c>
      <c r="Q14" s="38">
        <v>16.600000000000001</v>
      </c>
    </row>
    <row r="15" spans="1:22" s="56" customFormat="1" ht="30" customHeight="1" x14ac:dyDescent="0.3">
      <c r="A15" s="109">
        <v>41639</v>
      </c>
      <c r="B15" s="10" t="s">
        <v>94</v>
      </c>
      <c r="C15" s="54">
        <v>149</v>
      </c>
      <c r="D15" s="94">
        <v>61.1</v>
      </c>
      <c r="E15" s="57">
        <v>29.7</v>
      </c>
      <c r="F15" s="65">
        <v>21</v>
      </c>
      <c r="G15" s="94">
        <v>8.6</v>
      </c>
      <c r="H15" s="57">
        <v>34.700000000000003</v>
      </c>
      <c r="I15" s="63">
        <v>9</v>
      </c>
      <c r="J15" s="54">
        <v>3.7</v>
      </c>
      <c r="K15" s="62">
        <v>0.7</v>
      </c>
      <c r="L15" s="63">
        <v>16</v>
      </c>
      <c r="M15" s="67">
        <v>6.6</v>
      </c>
      <c r="N15" s="58">
        <v>7.2</v>
      </c>
      <c r="O15" s="63">
        <v>49</v>
      </c>
      <c r="P15" s="67">
        <v>20</v>
      </c>
      <c r="Q15" s="58">
        <v>27.8</v>
      </c>
    </row>
    <row r="16" spans="1:22" ht="30" customHeight="1" x14ac:dyDescent="0.3">
      <c r="A16" s="108">
        <v>42004</v>
      </c>
      <c r="B16" s="16" t="s">
        <v>1</v>
      </c>
      <c r="C16" s="12">
        <v>14</v>
      </c>
      <c r="D16" s="14">
        <v>36.799999999999997</v>
      </c>
      <c r="E16" s="38">
        <v>21.3</v>
      </c>
      <c r="F16" s="32">
        <v>9</v>
      </c>
      <c r="G16" s="14">
        <v>23.7</v>
      </c>
      <c r="H16" s="38">
        <v>36.9</v>
      </c>
      <c r="I16" s="39" t="s">
        <v>34</v>
      </c>
      <c r="J16" s="40" t="s">
        <v>34</v>
      </c>
      <c r="K16" s="41" t="s">
        <v>34</v>
      </c>
      <c r="L16" s="32">
        <v>4</v>
      </c>
      <c r="M16" s="14">
        <v>10.5</v>
      </c>
      <c r="N16" s="38">
        <v>7.3</v>
      </c>
      <c r="O16" s="32">
        <v>11</v>
      </c>
      <c r="P16" s="14">
        <v>28.9</v>
      </c>
      <c r="Q16" s="38">
        <v>34.6</v>
      </c>
    </row>
    <row r="17" spans="1:17" ht="30" customHeight="1" x14ac:dyDescent="0.3">
      <c r="A17" s="108">
        <v>42004</v>
      </c>
      <c r="B17" s="16" t="s">
        <v>2</v>
      </c>
      <c r="C17" s="12">
        <v>20</v>
      </c>
      <c r="D17" s="14">
        <v>54.1</v>
      </c>
      <c r="E17" s="38">
        <v>52.8</v>
      </c>
      <c r="F17" s="32">
        <v>3</v>
      </c>
      <c r="G17" s="14">
        <v>8.1</v>
      </c>
      <c r="H17" s="38">
        <v>12.5</v>
      </c>
      <c r="I17" s="32">
        <v>2</v>
      </c>
      <c r="J17" s="12">
        <v>5.4</v>
      </c>
      <c r="K17" s="29">
        <v>4.2</v>
      </c>
      <c r="L17" s="32">
        <v>4</v>
      </c>
      <c r="M17" s="14">
        <v>10.8</v>
      </c>
      <c r="N17" s="38">
        <v>10.6</v>
      </c>
      <c r="O17" s="32">
        <v>8</v>
      </c>
      <c r="P17" s="14">
        <v>21.6</v>
      </c>
      <c r="Q17" s="38">
        <v>19.899999999999999</v>
      </c>
    </row>
    <row r="18" spans="1:17" ht="30" customHeight="1" x14ac:dyDescent="0.3">
      <c r="A18" s="108">
        <v>42004</v>
      </c>
      <c r="B18" s="16" t="s">
        <v>3</v>
      </c>
      <c r="C18" s="12">
        <v>48</v>
      </c>
      <c r="D18" s="14">
        <v>72.7</v>
      </c>
      <c r="E18" s="38">
        <v>78</v>
      </c>
      <c r="F18" s="32">
        <v>2</v>
      </c>
      <c r="G18" s="14">
        <v>3</v>
      </c>
      <c r="H18" s="38">
        <v>3.6</v>
      </c>
      <c r="I18" s="32">
        <v>1</v>
      </c>
      <c r="J18" s="12">
        <v>1.5</v>
      </c>
      <c r="K18" s="29">
        <v>1.1000000000000001</v>
      </c>
      <c r="L18" s="32">
        <v>2</v>
      </c>
      <c r="M18" s="14">
        <v>3</v>
      </c>
      <c r="N18" s="38">
        <v>6.8</v>
      </c>
      <c r="O18" s="32">
        <v>13</v>
      </c>
      <c r="P18" s="14">
        <v>19.7</v>
      </c>
      <c r="Q18" s="38">
        <v>10.5</v>
      </c>
    </row>
    <row r="19" spans="1:17" ht="30" customHeight="1" x14ac:dyDescent="0.3">
      <c r="A19" s="108">
        <v>42004</v>
      </c>
      <c r="B19" s="18" t="s">
        <v>98</v>
      </c>
      <c r="C19" s="12">
        <v>63</v>
      </c>
      <c r="D19" s="14">
        <v>64.900000000000006</v>
      </c>
      <c r="E19" s="38">
        <v>36.700000000000003</v>
      </c>
      <c r="F19" s="32">
        <v>5</v>
      </c>
      <c r="G19" s="14">
        <v>5.2</v>
      </c>
      <c r="H19" s="38">
        <v>19.7</v>
      </c>
      <c r="I19" s="32">
        <v>8</v>
      </c>
      <c r="J19" s="12">
        <v>8.1999999999999993</v>
      </c>
      <c r="K19" s="29">
        <v>12.2</v>
      </c>
      <c r="L19" s="32">
        <v>6</v>
      </c>
      <c r="M19" s="14">
        <v>6.2</v>
      </c>
      <c r="N19" s="38">
        <v>3.6</v>
      </c>
      <c r="O19" s="32">
        <v>15</v>
      </c>
      <c r="P19" s="14">
        <v>15.5</v>
      </c>
      <c r="Q19" s="38">
        <v>27.8</v>
      </c>
    </row>
    <row r="20" spans="1:17" s="56" customFormat="1" ht="30" customHeight="1" x14ac:dyDescent="0.3">
      <c r="A20" s="109">
        <v>42004</v>
      </c>
      <c r="B20" s="10" t="s">
        <v>94</v>
      </c>
      <c r="C20" s="54">
        <v>145</v>
      </c>
      <c r="D20" s="67">
        <v>60.9</v>
      </c>
      <c r="E20" s="58">
        <v>27.7</v>
      </c>
      <c r="F20" s="63">
        <v>19</v>
      </c>
      <c r="G20" s="67">
        <v>8</v>
      </c>
      <c r="H20" s="58">
        <v>32.200000000000003</v>
      </c>
      <c r="I20" s="63">
        <v>11</v>
      </c>
      <c r="J20" s="54">
        <v>4.5999999999999996</v>
      </c>
      <c r="K20" s="62">
        <v>0.9</v>
      </c>
      <c r="L20" s="63">
        <v>16</v>
      </c>
      <c r="M20" s="67">
        <v>6.7</v>
      </c>
      <c r="N20" s="58">
        <v>7.5</v>
      </c>
      <c r="O20" s="63">
        <v>47</v>
      </c>
      <c r="P20" s="67">
        <v>19.7</v>
      </c>
      <c r="Q20" s="58">
        <v>31.7</v>
      </c>
    </row>
    <row r="21" spans="1:17" ht="30" customHeight="1" x14ac:dyDescent="0.3">
      <c r="A21" s="108">
        <v>42369</v>
      </c>
      <c r="B21" s="16" t="s">
        <v>1</v>
      </c>
      <c r="C21" s="12">
        <v>11</v>
      </c>
      <c r="D21" s="14">
        <v>30.6</v>
      </c>
      <c r="E21" s="38">
        <v>21.8</v>
      </c>
      <c r="F21" s="32">
        <v>9</v>
      </c>
      <c r="G21" s="14">
        <v>25</v>
      </c>
      <c r="H21" s="38">
        <v>35.700000000000003</v>
      </c>
      <c r="I21" s="39" t="s">
        <v>34</v>
      </c>
      <c r="J21" s="40" t="s">
        <v>34</v>
      </c>
      <c r="K21" s="41" t="s">
        <v>34</v>
      </c>
      <c r="L21" s="32">
        <v>3</v>
      </c>
      <c r="M21" s="14">
        <v>8.3000000000000007</v>
      </c>
      <c r="N21" s="38">
        <v>3.3</v>
      </c>
      <c r="O21" s="32">
        <v>13</v>
      </c>
      <c r="P21" s="14">
        <v>36.1</v>
      </c>
      <c r="Q21" s="38">
        <v>39.200000000000003</v>
      </c>
    </row>
    <row r="22" spans="1:17" ht="30" customHeight="1" x14ac:dyDescent="0.3">
      <c r="A22" s="108">
        <v>42369</v>
      </c>
      <c r="B22" s="16" t="s">
        <v>2</v>
      </c>
      <c r="C22" s="12">
        <v>20</v>
      </c>
      <c r="D22" s="14">
        <v>51.3</v>
      </c>
      <c r="E22" s="38">
        <v>49.7</v>
      </c>
      <c r="F22" s="32">
        <v>5</v>
      </c>
      <c r="G22" s="14">
        <v>12.8</v>
      </c>
      <c r="H22" s="38">
        <v>14.7</v>
      </c>
      <c r="I22" s="32">
        <v>3</v>
      </c>
      <c r="J22" s="12">
        <v>7.7</v>
      </c>
      <c r="K22" s="29">
        <v>5.3</v>
      </c>
      <c r="L22" s="32">
        <v>1</v>
      </c>
      <c r="M22" s="14">
        <v>2.6</v>
      </c>
      <c r="N22" s="38">
        <v>3.3</v>
      </c>
      <c r="O22" s="32">
        <v>10</v>
      </c>
      <c r="P22" s="14">
        <v>25.6</v>
      </c>
      <c r="Q22" s="38">
        <v>27</v>
      </c>
    </row>
    <row r="23" spans="1:17" ht="30" customHeight="1" x14ac:dyDescent="0.3">
      <c r="A23" s="108">
        <v>42369</v>
      </c>
      <c r="B23" s="16" t="s">
        <v>3</v>
      </c>
      <c r="C23" s="12">
        <v>49</v>
      </c>
      <c r="D23" s="14">
        <v>71</v>
      </c>
      <c r="E23" s="38">
        <v>72.599999999999994</v>
      </c>
      <c r="F23" s="32">
        <v>3</v>
      </c>
      <c r="G23" s="14">
        <v>4.3</v>
      </c>
      <c r="H23" s="38">
        <v>2.7</v>
      </c>
      <c r="I23" s="32">
        <v>2</v>
      </c>
      <c r="J23" s="12">
        <v>2.9</v>
      </c>
      <c r="K23" s="29">
        <v>1.5</v>
      </c>
      <c r="L23" s="32">
        <v>2</v>
      </c>
      <c r="M23" s="14">
        <v>2.9</v>
      </c>
      <c r="N23" s="38">
        <v>6.1</v>
      </c>
      <c r="O23" s="32">
        <v>13</v>
      </c>
      <c r="P23" s="14">
        <v>18.8</v>
      </c>
      <c r="Q23" s="38">
        <v>17</v>
      </c>
    </row>
    <row r="24" spans="1:17" ht="30" customHeight="1" x14ac:dyDescent="0.3">
      <c r="A24" s="108">
        <v>42369</v>
      </c>
      <c r="B24" s="18" t="s">
        <v>98</v>
      </c>
      <c r="C24" s="12">
        <v>63</v>
      </c>
      <c r="D24" s="14">
        <v>70</v>
      </c>
      <c r="E24" s="38">
        <v>60.5</v>
      </c>
      <c r="F24" s="32">
        <v>2</v>
      </c>
      <c r="G24" s="14">
        <v>2.2000000000000002</v>
      </c>
      <c r="H24" s="38">
        <v>3.8</v>
      </c>
      <c r="I24" s="32">
        <v>5</v>
      </c>
      <c r="J24" s="12">
        <v>5.6</v>
      </c>
      <c r="K24" s="29">
        <v>3.7</v>
      </c>
      <c r="L24" s="32">
        <v>8</v>
      </c>
      <c r="M24" s="14">
        <v>8.9</v>
      </c>
      <c r="N24" s="38">
        <v>15</v>
      </c>
      <c r="O24" s="32">
        <v>12</v>
      </c>
      <c r="P24" s="14">
        <v>13.3</v>
      </c>
      <c r="Q24" s="38">
        <v>17.100000000000001</v>
      </c>
    </row>
    <row r="25" spans="1:17" s="56" customFormat="1" ht="30" customHeight="1" x14ac:dyDescent="0.3">
      <c r="A25" s="109">
        <v>42369</v>
      </c>
      <c r="B25" s="10" t="s">
        <v>94</v>
      </c>
      <c r="C25" s="54">
        <v>143</v>
      </c>
      <c r="D25" s="94">
        <v>61.1</v>
      </c>
      <c r="E25" s="57">
        <v>29.2</v>
      </c>
      <c r="F25" s="65">
        <v>19</v>
      </c>
      <c r="G25" s="94">
        <v>8.1</v>
      </c>
      <c r="H25" s="57">
        <v>30.4</v>
      </c>
      <c r="I25" s="63">
        <v>10</v>
      </c>
      <c r="J25" s="54">
        <v>4.3</v>
      </c>
      <c r="K25" s="62">
        <v>0.9</v>
      </c>
      <c r="L25" s="63">
        <v>14</v>
      </c>
      <c r="M25" s="67">
        <v>6</v>
      </c>
      <c r="N25" s="58">
        <v>3.6</v>
      </c>
      <c r="O25" s="63">
        <v>48</v>
      </c>
      <c r="P25" s="67">
        <v>20.5</v>
      </c>
      <c r="Q25" s="58">
        <v>35.9</v>
      </c>
    </row>
    <row r="26" spans="1:17" ht="30" customHeight="1" x14ac:dyDescent="0.3">
      <c r="A26" s="108">
        <v>42735</v>
      </c>
      <c r="B26" s="16" t="s">
        <v>1</v>
      </c>
      <c r="C26" s="12">
        <v>10</v>
      </c>
      <c r="D26" s="14">
        <v>29.4</v>
      </c>
      <c r="E26" s="38">
        <v>24.7</v>
      </c>
      <c r="F26" s="32">
        <v>9</v>
      </c>
      <c r="G26" s="14">
        <v>26.5</v>
      </c>
      <c r="H26" s="38">
        <v>42.3</v>
      </c>
      <c r="I26" s="39" t="s">
        <v>34</v>
      </c>
      <c r="J26" s="40" t="s">
        <v>34</v>
      </c>
      <c r="K26" s="41" t="s">
        <v>34</v>
      </c>
      <c r="L26" s="32">
        <v>2</v>
      </c>
      <c r="M26" s="14">
        <v>5.9</v>
      </c>
      <c r="N26" s="38">
        <v>3.1</v>
      </c>
      <c r="O26" s="32">
        <v>13</v>
      </c>
      <c r="P26" s="14">
        <v>38.200000000000003</v>
      </c>
      <c r="Q26" s="38">
        <v>29.9</v>
      </c>
    </row>
    <row r="27" spans="1:17" ht="30" customHeight="1" x14ac:dyDescent="0.3">
      <c r="A27" s="108">
        <v>42735</v>
      </c>
      <c r="B27" s="16" t="s">
        <v>2</v>
      </c>
      <c r="C27" s="12">
        <v>20</v>
      </c>
      <c r="D27" s="14">
        <v>54.1</v>
      </c>
      <c r="E27" s="38">
        <v>57.2</v>
      </c>
      <c r="F27" s="32">
        <v>6</v>
      </c>
      <c r="G27" s="14">
        <v>16.2</v>
      </c>
      <c r="H27" s="38">
        <v>18.8</v>
      </c>
      <c r="I27" s="32">
        <v>3</v>
      </c>
      <c r="J27" s="12">
        <v>8.1</v>
      </c>
      <c r="K27" s="29">
        <v>4.8</v>
      </c>
      <c r="L27" s="32">
        <v>3</v>
      </c>
      <c r="M27" s="14">
        <v>8.1</v>
      </c>
      <c r="N27" s="38">
        <v>7.5</v>
      </c>
      <c r="O27" s="32">
        <v>5</v>
      </c>
      <c r="P27" s="14">
        <v>13.5</v>
      </c>
      <c r="Q27" s="38">
        <v>11.8</v>
      </c>
    </row>
    <row r="28" spans="1:17" ht="30" customHeight="1" x14ac:dyDescent="0.3">
      <c r="A28" s="108">
        <v>42735</v>
      </c>
      <c r="B28" s="16" t="s">
        <v>3</v>
      </c>
      <c r="C28" s="12">
        <v>51</v>
      </c>
      <c r="D28" s="14">
        <v>73.900000000000006</v>
      </c>
      <c r="E28" s="38">
        <v>75.400000000000006</v>
      </c>
      <c r="F28" s="32">
        <v>3</v>
      </c>
      <c r="G28" s="14">
        <v>4.3</v>
      </c>
      <c r="H28" s="38">
        <v>3.8</v>
      </c>
      <c r="I28" s="32">
        <v>1</v>
      </c>
      <c r="J28" s="12">
        <v>1.4</v>
      </c>
      <c r="K28" s="29">
        <v>0.3</v>
      </c>
      <c r="L28" s="32">
        <v>2</v>
      </c>
      <c r="M28" s="14">
        <v>2.9</v>
      </c>
      <c r="N28" s="38">
        <v>1.1000000000000001</v>
      </c>
      <c r="O28" s="32">
        <v>12</v>
      </c>
      <c r="P28" s="14">
        <v>17.399999999999999</v>
      </c>
      <c r="Q28" s="38">
        <v>19.5</v>
      </c>
    </row>
    <row r="29" spans="1:17" ht="30" customHeight="1" x14ac:dyDescent="0.3">
      <c r="A29" s="108">
        <v>42735</v>
      </c>
      <c r="B29" s="18" t="s">
        <v>98</v>
      </c>
      <c r="C29" s="12">
        <v>65</v>
      </c>
      <c r="D29" s="14">
        <v>72.2</v>
      </c>
      <c r="E29" s="38">
        <v>66.5</v>
      </c>
      <c r="F29" s="32">
        <v>3</v>
      </c>
      <c r="G29" s="14">
        <v>3.3</v>
      </c>
      <c r="H29" s="38">
        <v>5.2</v>
      </c>
      <c r="I29" s="32">
        <v>6</v>
      </c>
      <c r="J29" s="12">
        <v>6.7</v>
      </c>
      <c r="K29" s="29">
        <v>9.9</v>
      </c>
      <c r="L29" s="32">
        <v>5</v>
      </c>
      <c r="M29" s="14">
        <v>5.6</v>
      </c>
      <c r="N29" s="38">
        <v>5</v>
      </c>
      <c r="O29" s="32">
        <v>11</v>
      </c>
      <c r="P29" s="14">
        <v>12.2</v>
      </c>
      <c r="Q29" s="38">
        <v>13.3</v>
      </c>
    </row>
    <row r="30" spans="1:17" s="56" customFormat="1" ht="30" customHeight="1" x14ac:dyDescent="0.3">
      <c r="A30" s="109">
        <v>42735</v>
      </c>
      <c r="B30" s="10" t="s">
        <v>94</v>
      </c>
      <c r="C30" s="54">
        <v>146</v>
      </c>
      <c r="D30" s="67">
        <v>63.5</v>
      </c>
      <c r="E30" s="58">
        <v>33.299999999999997</v>
      </c>
      <c r="F30" s="63">
        <v>21</v>
      </c>
      <c r="G30" s="67">
        <v>9.1</v>
      </c>
      <c r="H30" s="58">
        <v>35.9</v>
      </c>
      <c r="I30" s="63">
        <v>10</v>
      </c>
      <c r="J30" s="54">
        <v>4.3</v>
      </c>
      <c r="K30" s="62">
        <v>0.8</v>
      </c>
      <c r="L30" s="63">
        <v>12</v>
      </c>
      <c r="M30" s="67">
        <v>5.2</v>
      </c>
      <c r="N30" s="58">
        <v>3.6</v>
      </c>
      <c r="O30" s="63">
        <v>41</v>
      </c>
      <c r="P30" s="67">
        <v>17.8</v>
      </c>
      <c r="Q30" s="58">
        <v>26.5</v>
      </c>
    </row>
    <row r="31" spans="1:17" ht="30" customHeight="1" x14ac:dyDescent="0.3">
      <c r="A31" s="108">
        <v>43100</v>
      </c>
      <c r="B31" s="16" t="s">
        <v>1</v>
      </c>
      <c r="C31" s="12">
        <v>10</v>
      </c>
      <c r="D31" s="14">
        <v>29.4</v>
      </c>
      <c r="E31" s="38">
        <v>23.5</v>
      </c>
      <c r="F31" s="32">
        <v>10</v>
      </c>
      <c r="G31" s="14">
        <v>29.4</v>
      </c>
      <c r="H31" s="38">
        <v>39.700000000000003</v>
      </c>
      <c r="I31" s="39" t="s">
        <v>34</v>
      </c>
      <c r="J31" s="40" t="s">
        <v>34</v>
      </c>
      <c r="K31" s="41" t="s">
        <v>34</v>
      </c>
      <c r="L31" s="32">
        <v>1</v>
      </c>
      <c r="M31" s="14">
        <v>2.9</v>
      </c>
      <c r="N31" s="38">
        <v>2.1</v>
      </c>
      <c r="O31" s="32">
        <v>13</v>
      </c>
      <c r="P31" s="14">
        <v>38.200000000000003</v>
      </c>
      <c r="Q31" s="38">
        <v>34.700000000000003</v>
      </c>
    </row>
    <row r="32" spans="1:17" ht="30" customHeight="1" x14ac:dyDescent="0.3">
      <c r="A32" s="108">
        <v>43100</v>
      </c>
      <c r="B32" s="16" t="s">
        <v>2</v>
      </c>
      <c r="C32" s="12">
        <v>22</v>
      </c>
      <c r="D32" s="14">
        <v>59.5</v>
      </c>
      <c r="E32" s="38">
        <v>61.8</v>
      </c>
      <c r="F32" s="32">
        <v>6</v>
      </c>
      <c r="G32" s="14">
        <v>16.2</v>
      </c>
      <c r="H32" s="38">
        <v>20.5</v>
      </c>
      <c r="I32" s="32">
        <v>2</v>
      </c>
      <c r="J32" s="12">
        <v>5.4</v>
      </c>
      <c r="K32" s="29">
        <v>3.5</v>
      </c>
      <c r="L32" s="32">
        <v>1</v>
      </c>
      <c r="M32" s="14">
        <v>2.7</v>
      </c>
      <c r="N32" s="38">
        <v>2.9</v>
      </c>
      <c r="O32" s="32">
        <v>6</v>
      </c>
      <c r="P32" s="14">
        <v>16.2</v>
      </c>
      <c r="Q32" s="38">
        <v>11.4</v>
      </c>
    </row>
    <row r="33" spans="1:17" ht="30" customHeight="1" x14ac:dyDescent="0.3">
      <c r="A33" s="108">
        <v>43100</v>
      </c>
      <c r="B33" s="16" t="s">
        <v>3</v>
      </c>
      <c r="C33" s="12">
        <v>50</v>
      </c>
      <c r="D33" s="14">
        <v>69.400000000000006</v>
      </c>
      <c r="E33" s="38">
        <v>72.099999999999994</v>
      </c>
      <c r="F33" s="32">
        <v>3</v>
      </c>
      <c r="G33" s="14">
        <v>4.2</v>
      </c>
      <c r="H33" s="38">
        <v>4.3</v>
      </c>
      <c r="I33" s="32">
        <v>3</v>
      </c>
      <c r="J33" s="12">
        <v>4.2</v>
      </c>
      <c r="K33" s="29">
        <v>1.4</v>
      </c>
      <c r="L33" s="32">
        <v>3</v>
      </c>
      <c r="M33" s="14">
        <v>4.2</v>
      </c>
      <c r="N33" s="38">
        <v>8.1</v>
      </c>
      <c r="O33" s="32">
        <v>13</v>
      </c>
      <c r="P33" s="14">
        <v>18.100000000000001</v>
      </c>
      <c r="Q33" s="38">
        <v>14</v>
      </c>
    </row>
    <row r="34" spans="1:17" ht="30" customHeight="1" x14ac:dyDescent="0.3">
      <c r="A34" s="108">
        <v>43100</v>
      </c>
      <c r="B34" s="18" t="s">
        <v>98</v>
      </c>
      <c r="C34" s="12">
        <v>63</v>
      </c>
      <c r="D34" s="14">
        <v>71.599999999999994</v>
      </c>
      <c r="E34" s="38">
        <v>46.1</v>
      </c>
      <c r="F34" s="32">
        <v>4</v>
      </c>
      <c r="G34" s="14">
        <v>4.5</v>
      </c>
      <c r="H34" s="38">
        <v>32.5</v>
      </c>
      <c r="I34" s="32">
        <v>9</v>
      </c>
      <c r="J34" s="12">
        <v>10.199999999999999</v>
      </c>
      <c r="K34" s="29">
        <v>8.6999999999999993</v>
      </c>
      <c r="L34" s="32">
        <v>2</v>
      </c>
      <c r="M34" s="14">
        <v>2.2999999999999998</v>
      </c>
      <c r="N34" s="38">
        <v>0.5</v>
      </c>
      <c r="O34" s="32">
        <v>10</v>
      </c>
      <c r="P34" s="14">
        <v>11.4</v>
      </c>
      <c r="Q34" s="38">
        <v>12.3</v>
      </c>
    </row>
    <row r="35" spans="1:17" s="56" customFormat="1" ht="30" customHeight="1" x14ac:dyDescent="0.3">
      <c r="A35" s="109">
        <v>43100</v>
      </c>
      <c r="B35" s="10" t="s">
        <v>94</v>
      </c>
      <c r="C35" s="54">
        <v>145</v>
      </c>
      <c r="D35" s="94">
        <v>62.8</v>
      </c>
      <c r="E35" s="57">
        <v>33.5</v>
      </c>
      <c r="F35" s="65">
        <v>23</v>
      </c>
      <c r="G35" s="94">
        <v>10</v>
      </c>
      <c r="H35" s="57">
        <v>34</v>
      </c>
      <c r="I35" s="63">
        <v>14</v>
      </c>
      <c r="J35" s="54">
        <v>6.1</v>
      </c>
      <c r="K35" s="62">
        <v>0.9</v>
      </c>
      <c r="L35" s="63">
        <v>7</v>
      </c>
      <c r="M35" s="67">
        <v>3</v>
      </c>
      <c r="N35" s="58">
        <v>2.6</v>
      </c>
      <c r="O35" s="63">
        <v>42</v>
      </c>
      <c r="P35" s="67">
        <v>18.2</v>
      </c>
      <c r="Q35" s="58">
        <v>29</v>
      </c>
    </row>
    <row r="36" spans="1:17" ht="30" customHeight="1" x14ac:dyDescent="0.3">
      <c r="A36" s="108">
        <v>43465</v>
      </c>
      <c r="B36" s="16" t="s">
        <v>1</v>
      </c>
      <c r="C36" s="12">
        <v>12</v>
      </c>
      <c r="D36" s="14">
        <v>35.299999999999997</v>
      </c>
      <c r="E36" s="38">
        <v>18.899999999999999</v>
      </c>
      <c r="F36" s="32">
        <v>10</v>
      </c>
      <c r="G36" s="14">
        <v>29.4</v>
      </c>
      <c r="H36" s="38">
        <v>47.1</v>
      </c>
      <c r="I36" s="39" t="s">
        <v>34</v>
      </c>
      <c r="J36" s="40" t="s">
        <v>34</v>
      </c>
      <c r="K36" s="41" t="s">
        <v>34</v>
      </c>
      <c r="L36" s="32">
        <v>1</v>
      </c>
      <c r="M36" s="14">
        <v>2.9</v>
      </c>
      <c r="N36" s="38">
        <v>2</v>
      </c>
      <c r="O36" s="32">
        <v>11</v>
      </c>
      <c r="P36" s="14">
        <v>32.4</v>
      </c>
      <c r="Q36" s="38">
        <v>32.1</v>
      </c>
    </row>
    <row r="37" spans="1:17" ht="30" customHeight="1" x14ac:dyDescent="0.3">
      <c r="A37" s="108">
        <v>43465</v>
      </c>
      <c r="B37" s="16" t="s">
        <v>2</v>
      </c>
      <c r="C37" s="12">
        <v>18</v>
      </c>
      <c r="D37" s="14">
        <v>50</v>
      </c>
      <c r="E37" s="38">
        <v>50</v>
      </c>
      <c r="F37" s="32">
        <v>7</v>
      </c>
      <c r="G37" s="14">
        <v>19.399999999999999</v>
      </c>
      <c r="H37" s="38">
        <v>26.4</v>
      </c>
      <c r="I37" s="32">
        <v>1</v>
      </c>
      <c r="J37" s="12">
        <v>2.8</v>
      </c>
      <c r="K37" s="29">
        <v>1.3</v>
      </c>
      <c r="L37" s="32">
        <v>1</v>
      </c>
      <c r="M37" s="14">
        <v>2.8</v>
      </c>
      <c r="N37" s="38">
        <v>2.8</v>
      </c>
      <c r="O37" s="32">
        <v>9</v>
      </c>
      <c r="P37" s="14">
        <v>25</v>
      </c>
      <c r="Q37" s="38">
        <v>19.5</v>
      </c>
    </row>
    <row r="38" spans="1:17" ht="30" customHeight="1" x14ac:dyDescent="0.3">
      <c r="A38" s="108">
        <v>43465</v>
      </c>
      <c r="B38" s="16" t="s">
        <v>3</v>
      </c>
      <c r="C38" s="12">
        <v>50</v>
      </c>
      <c r="D38" s="14">
        <v>70.400000000000006</v>
      </c>
      <c r="E38" s="38">
        <v>74.099999999999994</v>
      </c>
      <c r="F38" s="32">
        <v>4</v>
      </c>
      <c r="G38" s="14">
        <v>5.6</v>
      </c>
      <c r="H38" s="38">
        <v>5.5</v>
      </c>
      <c r="I38" s="32">
        <v>2</v>
      </c>
      <c r="J38" s="12">
        <v>2.8</v>
      </c>
      <c r="K38" s="29">
        <v>1.3</v>
      </c>
      <c r="L38" s="32">
        <v>2</v>
      </c>
      <c r="M38" s="14">
        <v>2.8</v>
      </c>
      <c r="N38" s="38">
        <v>1.4</v>
      </c>
      <c r="O38" s="32">
        <v>13</v>
      </c>
      <c r="P38" s="14">
        <v>18.3</v>
      </c>
      <c r="Q38" s="38">
        <v>17.7</v>
      </c>
    </row>
    <row r="39" spans="1:17" ht="30" customHeight="1" x14ac:dyDescent="0.3">
      <c r="A39" s="108">
        <v>43465</v>
      </c>
      <c r="B39" s="18" t="s">
        <v>98</v>
      </c>
      <c r="C39" s="12">
        <v>72</v>
      </c>
      <c r="D39" s="14">
        <v>80</v>
      </c>
      <c r="E39" s="38">
        <v>95.7</v>
      </c>
      <c r="F39" s="32">
        <v>2</v>
      </c>
      <c r="G39" s="14">
        <v>2.2000000000000002</v>
      </c>
      <c r="H39" s="38">
        <v>1.4</v>
      </c>
      <c r="I39" s="32">
        <v>8</v>
      </c>
      <c r="J39" s="12">
        <v>8.9</v>
      </c>
      <c r="K39" s="29">
        <v>1.3</v>
      </c>
      <c r="L39" s="32">
        <v>3</v>
      </c>
      <c r="M39" s="14">
        <v>3.3</v>
      </c>
      <c r="N39" s="38">
        <v>0.2</v>
      </c>
      <c r="O39" s="32">
        <v>5</v>
      </c>
      <c r="P39" s="14">
        <v>5.5</v>
      </c>
      <c r="Q39" s="38">
        <v>1.4</v>
      </c>
    </row>
    <row r="40" spans="1:17" s="56" customFormat="1" ht="30" customHeight="1" x14ac:dyDescent="0.3">
      <c r="A40" s="109">
        <v>43465</v>
      </c>
      <c r="B40" s="10" t="s">
        <v>94</v>
      </c>
      <c r="C40" s="5">
        <v>152</v>
      </c>
      <c r="D40" s="94">
        <v>65.8</v>
      </c>
      <c r="E40" s="57">
        <v>33</v>
      </c>
      <c r="F40" s="65">
        <v>23</v>
      </c>
      <c r="G40" s="94">
        <v>10</v>
      </c>
      <c r="H40" s="57">
        <v>37.799999999999997</v>
      </c>
      <c r="I40" s="63">
        <v>11</v>
      </c>
      <c r="J40" s="54">
        <v>4.8</v>
      </c>
      <c r="K40" s="62">
        <v>0.4</v>
      </c>
      <c r="L40" s="63">
        <v>7</v>
      </c>
      <c r="M40" s="67">
        <v>3</v>
      </c>
      <c r="N40" s="58">
        <v>1.9</v>
      </c>
      <c r="O40" s="63">
        <v>38</v>
      </c>
      <c r="P40" s="67">
        <v>16.399999999999999</v>
      </c>
      <c r="Q40" s="58">
        <v>27</v>
      </c>
    </row>
    <row r="41" spans="1:17" ht="30" customHeight="1" x14ac:dyDescent="0.3">
      <c r="A41" s="108">
        <v>43830</v>
      </c>
      <c r="B41" s="16" t="s">
        <v>1</v>
      </c>
      <c r="C41" s="12">
        <v>10</v>
      </c>
      <c r="D41" s="14">
        <v>29.4</v>
      </c>
      <c r="E41" s="38">
        <v>16.600000000000001</v>
      </c>
      <c r="F41" s="32">
        <v>11</v>
      </c>
      <c r="G41" s="14">
        <v>32.4</v>
      </c>
      <c r="H41" s="38">
        <v>46.9</v>
      </c>
      <c r="I41" s="32">
        <v>2</v>
      </c>
      <c r="J41" s="12">
        <v>5.9</v>
      </c>
      <c r="K41" s="29">
        <v>3.8</v>
      </c>
      <c r="L41" s="32">
        <v>0</v>
      </c>
      <c r="M41" s="14">
        <v>0</v>
      </c>
      <c r="N41" s="38">
        <v>0</v>
      </c>
      <c r="O41" s="32">
        <v>11</v>
      </c>
      <c r="P41" s="14">
        <v>32.4</v>
      </c>
      <c r="Q41" s="38">
        <v>32.799999999999997</v>
      </c>
    </row>
    <row r="42" spans="1:17" ht="30" customHeight="1" x14ac:dyDescent="0.3">
      <c r="A42" s="108">
        <v>43830</v>
      </c>
      <c r="B42" s="16" t="s">
        <v>2</v>
      </c>
      <c r="C42" s="12">
        <v>18</v>
      </c>
      <c r="D42" s="14">
        <v>48.6</v>
      </c>
      <c r="E42" s="38">
        <v>46.1</v>
      </c>
      <c r="F42" s="32">
        <v>6</v>
      </c>
      <c r="G42" s="14">
        <v>16.2</v>
      </c>
      <c r="H42" s="38">
        <v>19.8</v>
      </c>
      <c r="I42" s="32">
        <v>2</v>
      </c>
      <c r="J42" s="12">
        <v>5.4</v>
      </c>
      <c r="K42" s="29">
        <v>1.8</v>
      </c>
      <c r="L42" s="32">
        <v>1</v>
      </c>
      <c r="M42" s="14">
        <v>2.7</v>
      </c>
      <c r="N42" s="38">
        <v>2.2000000000000002</v>
      </c>
      <c r="O42" s="32">
        <v>10</v>
      </c>
      <c r="P42" s="14">
        <v>27</v>
      </c>
      <c r="Q42" s="38">
        <v>30</v>
      </c>
    </row>
    <row r="43" spans="1:17" ht="30" customHeight="1" x14ac:dyDescent="0.3">
      <c r="A43" s="108">
        <v>43830</v>
      </c>
      <c r="B43" s="16" t="s">
        <v>3</v>
      </c>
      <c r="C43" s="12">
        <v>52</v>
      </c>
      <c r="D43" s="14">
        <v>71.2</v>
      </c>
      <c r="E43" s="38">
        <v>78.099999999999994</v>
      </c>
      <c r="F43" s="32">
        <v>4</v>
      </c>
      <c r="G43" s="14">
        <v>5.5</v>
      </c>
      <c r="H43" s="38">
        <v>6.1</v>
      </c>
      <c r="I43" s="32">
        <v>1</v>
      </c>
      <c r="J43" s="12">
        <v>1.4</v>
      </c>
      <c r="K43" s="29">
        <v>1.1000000000000001</v>
      </c>
      <c r="L43" s="32">
        <v>2</v>
      </c>
      <c r="M43" s="14">
        <v>2.7</v>
      </c>
      <c r="N43" s="38">
        <v>2</v>
      </c>
      <c r="O43" s="32">
        <v>14</v>
      </c>
      <c r="P43" s="14">
        <v>19.2</v>
      </c>
      <c r="Q43" s="38">
        <v>12.6</v>
      </c>
    </row>
    <row r="44" spans="1:17" ht="30" customHeight="1" x14ac:dyDescent="0.3">
      <c r="A44" s="108">
        <v>43830</v>
      </c>
      <c r="B44" s="18" t="s">
        <v>98</v>
      </c>
      <c r="C44" s="12">
        <v>65</v>
      </c>
      <c r="D44" s="14">
        <v>77.400000000000006</v>
      </c>
      <c r="E44" s="38">
        <v>62.2</v>
      </c>
      <c r="F44" s="32">
        <v>3</v>
      </c>
      <c r="G44" s="14">
        <v>3.6</v>
      </c>
      <c r="H44" s="38">
        <v>8</v>
      </c>
      <c r="I44" s="32">
        <v>7</v>
      </c>
      <c r="J44" s="12">
        <v>8.3000000000000007</v>
      </c>
      <c r="K44" s="29">
        <v>8.9</v>
      </c>
      <c r="L44" s="32">
        <v>4</v>
      </c>
      <c r="M44" s="14">
        <v>4.8</v>
      </c>
      <c r="N44" s="38">
        <v>12.1</v>
      </c>
      <c r="O44" s="32">
        <v>5</v>
      </c>
      <c r="P44" s="14">
        <v>6</v>
      </c>
      <c r="Q44" s="38">
        <v>8.8000000000000007</v>
      </c>
    </row>
    <row r="45" spans="1:17" s="56" customFormat="1" ht="30" customHeight="1" x14ac:dyDescent="0.3">
      <c r="A45" s="109">
        <v>43830</v>
      </c>
      <c r="B45" s="10" t="s">
        <v>94</v>
      </c>
      <c r="C45" s="54">
        <v>145</v>
      </c>
      <c r="D45" s="94">
        <v>63.6</v>
      </c>
      <c r="E45" s="57">
        <v>25.6</v>
      </c>
      <c r="F45" s="65">
        <v>24</v>
      </c>
      <c r="G45" s="94">
        <v>10.5</v>
      </c>
      <c r="H45" s="57">
        <v>39.700000000000003</v>
      </c>
      <c r="I45" s="63">
        <v>12</v>
      </c>
      <c r="J45" s="54">
        <v>5.3</v>
      </c>
      <c r="K45" s="62">
        <v>3.4</v>
      </c>
      <c r="L45" s="63">
        <v>7</v>
      </c>
      <c r="M45" s="67">
        <v>3.1</v>
      </c>
      <c r="N45" s="58">
        <v>0.7</v>
      </c>
      <c r="O45" s="63">
        <v>40</v>
      </c>
      <c r="P45" s="67">
        <v>17.5</v>
      </c>
      <c r="Q45" s="58">
        <v>30.6</v>
      </c>
    </row>
    <row r="46" spans="1:17" ht="30" customHeight="1" x14ac:dyDescent="0.3">
      <c r="A46" s="108">
        <v>44196</v>
      </c>
      <c r="B46" s="16" t="s">
        <v>1</v>
      </c>
      <c r="C46" s="12">
        <v>9</v>
      </c>
      <c r="D46" s="14">
        <v>27.3</v>
      </c>
      <c r="E46" s="38">
        <v>16.7</v>
      </c>
      <c r="F46" s="32">
        <v>11</v>
      </c>
      <c r="G46" s="14">
        <v>33.299999999999997</v>
      </c>
      <c r="H46" s="38">
        <v>46.5</v>
      </c>
      <c r="I46" s="32">
        <v>2</v>
      </c>
      <c r="J46" s="12">
        <v>6.1</v>
      </c>
      <c r="K46" s="29">
        <v>5.2</v>
      </c>
      <c r="L46" s="32">
        <v>0</v>
      </c>
      <c r="M46" s="14">
        <v>0</v>
      </c>
      <c r="N46" s="38">
        <v>0</v>
      </c>
      <c r="O46" s="32">
        <v>11</v>
      </c>
      <c r="P46" s="14">
        <v>33.299999999999997</v>
      </c>
      <c r="Q46" s="38">
        <v>31.6</v>
      </c>
    </row>
    <row r="47" spans="1:17" ht="30" customHeight="1" x14ac:dyDescent="0.3">
      <c r="A47" s="108">
        <v>44196</v>
      </c>
      <c r="B47" s="16" t="s">
        <v>2</v>
      </c>
      <c r="C47" s="12">
        <v>20</v>
      </c>
      <c r="D47" s="14">
        <v>54.1</v>
      </c>
      <c r="E47" s="38">
        <v>56.1</v>
      </c>
      <c r="F47" s="32">
        <v>6</v>
      </c>
      <c r="G47" s="14">
        <v>16.2</v>
      </c>
      <c r="H47" s="38">
        <v>18.7</v>
      </c>
      <c r="I47" s="39" t="s">
        <v>34</v>
      </c>
      <c r="J47" s="40" t="s">
        <v>34</v>
      </c>
      <c r="K47" s="41" t="s">
        <v>34</v>
      </c>
      <c r="L47" s="32">
        <v>1</v>
      </c>
      <c r="M47" s="14">
        <v>2.7</v>
      </c>
      <c r="N47" s="38">
        <v>2.2999999999999998</v>
      </c>
      <c r="O47" s="32">
        <v>10</v>
      </c>
      <c r="P47" s="14">
        <v>27</v>
      </c>
      <c r="Q47" s="38">
        <v>22.9</v>
      </c>
    </row>
    <row r="48" spans="1:17" ht="30" customHeight="1" x14ac:dyDescent="0.3">
      <c r="A48" s="108">
        <v>44196</v>
      </c>
      <c r="B48" s="16" t="s">
        <v>3</v>
      </c>
      <c r="C48" s="12">
        <v>51</v>
      </c>
      <c r="D48" s="14">
        <v>71.8</v>
      </c>
      <c r="E48" s="38">
        <v>78.3</v>
      </c>
      <c r="F48" s="32">
        <v>4</v>
      </c>
      <c r="G48" s="14">
        <v>5.6</v>
      </c>
      <c r="H48" s="38">
        <v>4.9000000000000004</v>
      </c>
      <c r="I48" s="32">
        <v>1</v>
      </c>
      <c r="J48" s="14">
        <v>1.4</v>
      </c>
      <c r="K48" s="38">
        <v>0.5</v>
      </c>
      <c r="L48" s="32">
        <v>2</v>
      </c>
      <c r="M48" s="14">
        <v>2.8</v>
      </c>
      <c r="N48" s="38">
        <v>3.3</v>
      </c>
      <c r="O48" s="32">
        <v>13</v>
      </c>
      <c r="P48" s="14">
        <v>18.3</v>
      </c>
      <c r="Q48" s="38">
        <v>13.1</v>
      </c>
    </row>
    <row r="49" spans="1:17" ht="30" customHeight="1" x14ac:dyDescent="0.3">
      <c r="A49" s="108">
        <v>44196</v>
      </c>
      <c r="B49" s="18" t="s">
        <v>98</v>
      </c>
      <c r="C49" s="12">
        <v>64</v>
      </c>
      <c r="D49" s="14">
        <v>76.2</v>
      </c>
      <c r="E49" s="38">
        <v>74.599999999999994</v>
      </c>
      <c r="F49" s="32">
        <v>4</v>
      </c>
      <c r="G49" s="14">
        <v>4.8</v>
      </c>
      <c r="H49" s="38">
        <v>11</v>
      </c>
      <c r="I49" s="32">
        <v>4</v>
      </c>
      <c r="J49" s="14">
        <v>4.8</v>
      </c>
      <c r="K49" s="38">
        <v>7</v>
      </c>
      <c r="L49" s="32">
        <v>4</v>
      </c>
      <c r="M49" s="14">
        <v>4.8</v>
      </c>
      <c r="N49" s="38">
        <v>0.7</v>
      </c>
      <c r="O49" s="32">
        <v>8</v>
      </c>
      <c r="P49" s="14">
        <v>9.6</v>
      </c>
      <c r="Q49" s="38">
        <v>6.7</v>
      </c>
    </row>
    <row r="50" spans="1:17" s="56" customFormat="1" ht="30" customHeight="1" x14ac:dyDescent="0.3">
      <c r="A50" s="109">
        <v>44196</v>
      </c>
      <c r="B50" s="10" t="s">
        <v>94</v>
      </c>
      <c r="C50" s="54">
        <v>144</v>
      </c>
      <c r="D50" s="67">
        <v>64</v>
      </c>
      <c r="E50" s="58">
        <v>27.2</v>
      </c>
      <c r="F50" s="63">
        <v>25</v>
      </c>
      <c r="G50" s="67">
        <v>11.1</v>
      </c>
      <c r="H50" s="58">
        <v>39.299999999999997</v>
      </c>
      <c r="I50" s="63">
        <v>7</v>
      </c>
      <c r="J50" s="67">
        <v>3.1</v>
      </c>
      <c r="K50" s="58">
        <v>4.2</v>
      </c>
      <c r="L50" s="63">
        <v>7</v>
      </c>
      <c r="M50" s="67">
        <v>3.1</v>
      </c>
      <c r="N50" s="58">
        <v>0.5</v>
      </c>
      <c r="O50" s="63">
        <v>42</v>
      </c>
      <c r="P50" s="67">
        <v>18.7</v>
      </c>
      <c r="Q50" s="58">
        <v>28.7</v>
      </c>
    </row>
    <row r="51" spans="1:17" ht="30" customHeight="1" x14ac:dyDescent="0.3"/>
    <row r="52" spans="1:17" ht="30" customHeight="1" x14ac:dyDescent="0.3"/>
    <row r="53" spans="1:17" ht="30" customHeight="1" x14ac:dyDescent="0.3"/>
    <row r="54" spans="1:17" ht="30" customHeight="1" x14ac:dyDescent="0.3"/>
    <row r="55" spans="1:17" ht="30" customHeight="1" x14ac:dyDescent="0.3"/>
    <row r="56" spans="1:17" ht="30" customHeight="1" x14ac:dyDescent="0.3"/>
    <row r="57" spans="1:17" ht="30" customHeight="1" x14ac:dyDescent="0.3"/>
    <row r="58" spans="1:17" ht="30" customHeight="1" x14ac:dyDescent="0.3"/>
    <row r="59" spans="1:17" ht="30" customHeight="1" x14ac:dyDescent="0.3"/>
    <row r="60" spans="1:17" ht="30" customHeight="1" x14ac:dyDescent="0.3"/>
    <row r="61" spans="1:17" ht="30" customHeight="1" x14ac:dyDescent="0.3"/>
    <row r="62" spans="1:17" ht="30" customHeight="1" x14ac:dyDescent="0.3"/>
    <row r="63" spans="1:17" ht="30" customHeight="1" x14ac:dyDescent="0.3"/>
    <row r="64" spans="1:17"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sheetData>
  <autoFilter ref="A5:B5" xr:uid="{DA01CF55-A91B-4C41-BA5C-FF95B7FA5E4B}"/>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9E64-615A-47D4-BAA3-B802DA786F23}">
  <sheetPr>
    <tabColor rgb="FFF5E8F3"/>
  </sheetPr>
  <dimension ref="A1:J131"/>
  <sheetViews>
    <sheetView zoomScaleNormal="100" workbookViewId="0">
      <pane xSplit="3" ySplit="5" topLeftCell="D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28.8" customHeight="1" x14ac:dyDescent="0.3"/>
  <cols>
    <col min="1" max="1" width="11.21875" style="382" customWidth="1"/>
    <col min="2" max="2" width="11" style="68" customWidth="1"/>
    <col min="3" max="3" width="10.88671875" style="68" customWidth="1"/>
    <col min="4" max="4" width="19.109375" style="394" customWidth="1"/>
    <col min="5" max="5" width="19.109375" style="71" customWidth="1"/>
    <col min="6" max="6" width="26.44140625" style="394" customWidth="1"/>
    <col min="7" max="9" width="26.44140625" style="71" customWidth="1"/>
    <col min="10" max="10" width="13" style="420" customWidth="1"/>
    <col min="11" max="11" width="13.44140625" style="68" customWidth="1"/>
    <col min="12" max="16384" width="9.21875" style="68"/>
  </cols>
  <sheetData>
    <row r="1" spans="1:10" ht="18" customHeight="1" x14ac:dyDescent="0.3">
      <c r="A1" s="382" t="s">
        <v>582</v>
      </c>
      <c r="B1" s="382" t="s">
        <v>508</v>
      </c>
      <c r="C1" s="382"/>
    </row>
    <row r="2" spans="1:10" s="397" customFormat="1" ht="18" customHeight="1" x14ac:dyDescent="0.3">
      <c r="A2" s="131"/>
      <c r="B2" s="131" t="s">
        <v>509</v>
      </c>
      <c r="C2" s="131"/>
      <c r="D2" s="398"/>
      <c r="E2" s="399"/>
      <c r="F2" s="398"/>
      <c r="G2" s="399"/>
      <c r="H2" s="399"/>
      <c r="I2" s="399"/>
      <c r="J2" s="421"/>
    </row>
    <row r="3" spans="1:10" ht="18" customHeight="1" x14ac:dyDescent="0.3">
      <c r="B3" s="136"/>
      <c r="C3" s="136"/>
      <c r="D3" s="192"/>
    </row>
    <row r="4" spans="1:10" ht="30.6" customHeight="1" x14ac:dyDescent="0.3">
      <c r="A4" s="422"/>
      <c r="B4" s="402"/>
      <c r="C4" s="403"/>
      <c r="D4" s="406" t="s">
        <v>488</v>
      </c>
      <c r="E4" s="405" t="s">
        <v>489</v>
      </c>
      <c r="F4" s="406" t="s">
        <v>490</v>
      </c>
      <c r="G4" s="407" t="s">
        <v>491</v>
      </c>
      <c r="H4" s="407" t="s">
        <v>492</v>
      </c>
      <c r="I4" s="405" t="s">
        <v>493</v>
      </c>
      <c r="J4" s="408"/>
    </row>
    <row r="5" spans="1:10" ht="30.6" customHeight="1" thickBot="1" x14ac:dyDescent="0.35">
      <c r="A5" s="423"/>
      <c r="B5" s="42"/>
      <c r="C5" s="409"/>
      <c r="D5" s="412" t="s">
        <v>494</v>
      </c>
      <c r="E5" s="411" t="s">
        <v>495</v>
      </c>
      <c r="F5" s="412" t="s">
        <v>496</v>
      </c>
      <c r="G5" s="413" t="s">
        <v>497</v>
      </c>
      <c r="H5" s="413" t="s">
        <v>498</v>
      </c>
      <c r="I5" s="411" t="s">
        <v>499</v>
      </c>
      <c r="J5" s="408"/>
    </row>
    <row r="6" spans="1:10" ht="30.6" customHeight="1" x14ac:dyDescent="0.3">
      <c r="A6" s="132">
        <v>42004</v>
      </c>
      <c r="B6" s="424" t="s">
        <v>506</v>
      </c>
      <c r="C6" s="182" t="s">
        <v>500</v>
      </c>
      <c r="D6" s="425">
        <v>748</v>
      </c>
      <c r="E6" s="78">
        <v>667</v>
      </c>
      <c r="F6" s="426">
        <v>61.6</v>
      </c>
      <c r="G6" s="90">
        <v>20.3</v>
      </c>
      <c r="H6" s="90">
        <v>0.9</v>
      </c>
      <c r="I6" s="91">
        <v>19.399999999999999</v>
      </c>
      <c r="J6" s="408"/>
    </row>
    <row r="7" spans="1:10" ht="30.6" customHeight="1" x14ac:dyDescent="0.3">
      <c r="A7" s="132">
        <v>42004</v>
      </c>
      <c r="B7" s="424" t="s">
        <v>506</v>
      </c>
      <c r="C7" s="182" t="s">
        <v>501</v>
      </c>
      <c r="D7" s="425">
        <v>14</v>
      </c>
      <c r="E7" s="414">
        <v>0</v>
      </c>
      <c r="F7" s="426">
        <v>27.7</v>
      </c>
      <c r="G7" s="90">
        <v>0</v>
      </c>
      <c r="H7" s="90">
        <v>0</v>
      </c>
      <c r="I7" s="91">
        <v>0</v>
      </c>
      <c r="J7" s="408"/>
    </row>
    <row r="8" spans="1:10" ht="30.6" customHeight="1" x14ac:dyDescent="0.3">
      <c r="A8" s="132">
        <v>42004</v>
      </c>
      <c r="B8" s="424" t="s">
        <v>506</v>
      </c>
      <c r="C8" s="182" t="s">
        <v>502</v>
      </c>
      <c r="D8" s="123">
        <v>2124</v>
      </c>
      <c r="E8" s="414">
        <v>2056</v>
      </c>
      <c r="F8" s="426">
        <v>85.4</v>
      </c>
      <c r="G8" s="90">
        <v>50</v>
      </c>
      <c r="H8" s="90">
        <v>4.9000000000000004</v>
      </c>
      <c r="I8" s="91">
        <v>49.3</v>
      </c>
      <c r="J8" s="408"/>
    </row>
    <row r="9" spans="1:10" ht="30.6" customHeight="1" x14ac:dyDescent="0.3">
      <c r="A9" s="132">
        <v>42004</v>
      </c>
      <c r="B9" s="424" t="s">
        <v>506</v>
      </c>
      <c r="C9" s="182" t="s">
        <v>503</v>
      </c>
      <c r="D9" s="425">
        <v>464</v>
      </c>
      <c r="E9" s="78">
        <v>451</v>
      </c>
      <c r="F9" s="425">
        <v>65.5</v>
      </c>
      <c r="G9" s="90">
        <v>19.3</v>
      </c>
      <c r="H9" s="92">
        <v>0.3</v>
      </c>
      <c r="I9" s="91">
        <v>16.8</v>
      </c>
      <c r="J9" s="408"/>
    </row>
    <row r="10" spans="1:10" ht="30.6" customHeight="1" x14ac:dyDescent="0.3">
      <c r="A10" s="132">
        <v>42004</v>
      </c>
      <c r="B10" s="424" t="s">
        <v>97</v>
      </c>
      <c r="C10" s="182" t="s">
        <v>500</v>
      </c>
      <c r="D10" s="425">
        <v>453</v>
      </c>
      <c r="E10" s="78">
        <v>438</v>
      </c>
      <c r="F10" s="425">
        <v>71.3</v>
      </c>
      <c r="G10" s="90">
        <v>18</v>
      </c>
      <c r="H10" s="92">
        <v>0.9</v>
      </c>
      <c r="I10" s="91">
        <v>17.100000000000001</v>
      </c>
      <c r="J10" s="408"/>
    </row>
    <row r="11" spans="1:10" ht="30.6" customHeight="1" x14ac:dyDescent="0.3">
      <c r="A11" s="132">
        <v>42004</v>
      </c>
      <c r="B11" s="424" t="s">
        <v>97</v>
      </c>
      <c r="C11" s="182" t="s">
        <v>501</v>
      </c>
      <c r="D11" s="123">
        <v>33</v>
      </c>
      <c r="E11" s="414">
        <v>28</v>
      </c>
      <c r="F11" s="425">
        <v>44.7</v>
      </c>
      <c r="G11" s="90">
        <v>1.3</v>
      </c>
      <c r="H11" s="92">
        <v>0</v>
      </c>
      <c r="I11" s="91">
        <v>0</v>
      </c>
      <c r="J11" s="408"/>
    </row>
    <row r="12" spans="1:10" ht="30.6" customHeight="1" x14ac:dyDescent="0.3">
      <c r="A12" s="132">
        <v>42004</v>
      </c>
      <c r="B12" s="424" t="s">
        <v>97</v>
      </c>
      <c r="C12" s="182" t="s">
        <v>502</v>
      </c>
      <c r="D12" s="123">
        <v>3356</v>
      </c>
      <c r="E12" s="414">
        <v>3304</v>
      </c>
      <c r="F12" s="425">
        <v>91.3</v>
      </c>
      <c r="G12" s="90">
        <v>57.2</v>
      </c>
      <c r="H12" s="90">
        <v>7.1</v>
      </c>
      <c r="I12" s="91">
        <v>54.9</v>
      </c>
      <c r="J12" s="408"/>
    </row>
    <row r="13" spans="1:10" ht="30.6" customHeight="1" x14ac:dyDescent="0.3">
      <c r="A13" s="132">
        <v>42004</v>
      </c>
      <c r="B13" s="424" t="s">
        <v>97</v>
      </c>
      <c r="C13" s="182" t="s">
        <v>503</v>
      </c>
      <c r="D13" s="425">
        <v>168</v>
      </c>
      <c r="E13" s="78">
        <v>165</v>
      </c>
      <c r="F13" s="425">
        <v>72.900000000000006</v>
      </c>
      <c r="G13" s="90">
        <v>15.7</v>
      </c>
      <c r="H13" s="90">
        <v>0</v>
      </c>
      <c r="I13" s="91">
        <v>15.6</v>
      </c>
      <c r="J13" s="408"/>
    </row>
    <row r="14" spans="1:10" ht="30.6" customHeight="1" x14ac:dyDescent="0.3">
      <c r="A14" s="132">
        <v>42004</v>
      </c>
      <c r="B14" s="424" t="s">
        <v>507</v>
      </c>
      <c r="C14" s="182" t="s">
        <v>500</v>
      </c>
      <c r="D14" s="425">
        <v>682</v>
      </c>
      <c r="E14" s="78">
        <v>507</v>
      </c>
      <c r="F14" s="425">
        <v>66.2</v>
      </c>
      <c r="G14" s="90">
        <v>20.2</v>
      </c>
      <c r="H14" s="90">
        <v>1.3</v>
      </c>
      <c r="I14" s="91">
        <v>18.399999999999999</v>
      </c>
      <c r="J14" s="408"/>
    </row>
    <row r="15" spans="1:10" ht="30.6" customHeight="1" x14ac:dyDescent="0.3">
      <c r="A15" s="132">
        <v>42004</v>
      </c>
      <c r="B15" s="424" t="s">
        <v>507</v>
      </c>
      <c r="C15" s="182" t="s">
        <v>501</v>
      </c>
      <c r="D15" s="425">
        <v>48</v>
      </c>
      <c r="E15" s="78">
        <v>29</v>
      </c>
      <c r="F15" s="425">
        <v>38.700000000000003</v>
      </c>
      <c r="G15" s="90">
        <v>3.4</v>
      </c>
      <c r="H15" s="90">
        <v>0</v>
      </c>
      <c r="I15" s="91">
        <v>3.4</v>
      </c>
      <c r="J15" s="408"/>
    </row>
    <row r="16" spans="1:10" ht="30.6" customHeight="1" x14ac:dyDescent="0.3">
      <c r="A16" s="132">
        <v>42004</v>
      </c>
      <c r="B16" s="424" t="s">
        <v>507</v>
      </c>
      <c r="C16" s="182" t="s">
        <v>502</v>
      </c>
      <c r="D16" s="123">
        <v>4282</v>
      </c>
      <c r="E16" s="414">
        <v>1922</v>
      </c>
      <c r="F16" s="425">
        <v>80.2</v>
      </c>
      <c r="G16" s="90">
        <v>49.6</v>
      </c>
      <c r="H16" s="90">
        <v>11.1</v>
      </c>
      <c r="I16" s="91">
        <v>49.5</v>
      </c>
      <c r="J16" s="408"/>
    </row>
    <row r="17" spans="1:10" ht="30.6" customHeight="1" x14ac:dyDescent="0.3">
      <c r="A17" s="132">
        <v>42004</v>
      </c>
      <c r="B17" s="424" t="s">
        <v>507</v>
      </c>
      <c r="C17" s="182" t="s">
        <v>503</v>
      </c>
      <c r="D17" s="123">
        <v>304</v>
      </c>
      <c r="E17" s="414">
        <v>279</v>
      </c>
      <c r="F17" s="425">
        <v>66.099999999999994</v>
      </c>
      <c r="G17" s="90">
        <v>20.2</v>
      </c>
      <c r="H17" s="90">
        <v>0.1</v>
      </c>
      <c r="I17" s="91">
        <v>18.3</v>
      </c>
      <c r="J17" s="408"/>
    </row>
    <row r="18" spans="1:10" ht="30.6" customHeight="1" x14ac:dyDescent="0.3">
      <c r="A18" s="132">
        <v>42369</v>
      </c>
      <c r="B18" s="424" t="s">
        <v>506</v>
      </c>
      <c r="C18" s="182" t="s">
        <v>500</v>
      </c>
      <c r="D18" s="425">
        <v>875</v>
      </c>
      <c r="E18" s="78">
        <v>713</v>
      </c>
      <c r="F18" s="426">
        <v>65</v>
      </c>
      <c r="G18" s="90">
        <v>22.7</v>
      </c>
      <c r="H18" s="90">
        <v>0.6</v>
      </c>
      <c r="I18" s="91">
        <v>22.1</v>
      </c>
      <c r="J18" s="408"/>
    </row>
    <row r="19" spans="1:10" ht="30.6" customHeight="1" x14ac:dyDescent="0.3">
      <c r="A19" s="132">
        <v>42369</v>
      </c>
      <c r="B19" s="424" t="s">
        <v>506</v>
      </c>
      <c r="C19" s="182" t="s">
        <v>501</v>
      </c>
      <c r="D19" s="425">
        <v>21</v>
      </c>
      <c r="E19" s="78">
        <v>2</v>
      </c>
      <c r="F19" s="426">
        <v>26.3</v>
      </c>
      <c r="G19" s="90" t="s">
        <v>61</v>
      </c>
      <c r="H19" s="90" t="s">
        <v>61</v>
      </c>
      <c r="I19" s="91" t="s">
        <v>61</v>
      </c>
      <c r="J19" s="408"/>
    </row>
    <row r="20" spans="1:10" ht="30.6" customHeight="1" x14ac:dyDescent="0.3">
      <c r="A20" s="132">
        <v>42369</v>
      </c>
      <c r="B20" s="424" t="s">
        <v>506</v>
      </c>
      <c r="C20" s="182" t="s">
        <v>502</v>
      </c>
      <c r="D20" s="123">
        <v>4229</v>
      </c>
      <c r="E20" s="414">
        <v>2655</v>
      </c>
      <c r="F20" s="426">
        <v>86.5</v>
      </c>
      <c r="G20" s="90">
        <v>49.5</v>
      </c>
      <c r="H20" s="90">
        <v>3.2</v>
      </c>
      <c r="I20" s="91">
        <v>49.5</v>
      </c>
      <c r="J20" s="408"/>
    </row>
    <row r="21" spans="1:10" ht="30.6" customHeight="1" x14ac:dyDescent="0.3">
      <c r="A21" s="132">
        <v>42369</v>
      </c>
      <c r="B21" s="424" t="s">
        <v>506</v>
      </c>
      <c r="C21" s="182" t="s">
        <v>503</v>
      </c>
      <c r="D21" s="425">
        <v>437</v>
      </c>
      <c r="E21" s="78">
        <v>426</v>
      </c>
      <c r="F21" s="425">
        <v>70.3</v>
      </c>
      <c r="G21" s="90">
        <v>21.5</v>
      </c>
      <c r="H21" s="92">
        <v>0.1</v>
      </c>
      <c r="I21" s="91">
        <v>21</v>
      </c>
      <c r="J21" s="408"/>
    </row>
    <row r="22" spans="1:10" ht="30.6" customHeight="1" x14ac:dyDescent="0.3">
      <c r="A22" s="132">
        <v>42369</v>
      </c>
      <c r="B22" s="424" t="s">
        <v>97</v>
      </c>
      <c r="C22" s="182" t="s">
        <v>500</v>
      </c>
      <c r="D22" s="425">
        <v>461</v>
      </c>
      <c r="E22" s="78">
        <v>448</v>
      </c>
      <c r="F22" s="425">
        <v>73.7</v>
      </c>
      <c r="G22" s="90">
        <v>19.5</v>
      </c>
      <c r="H22" s="92">
        <v>1.4</v>
      </c>
      <c r="I22" s="91">
        <v>18.100000000000001</v>
      </c>
      <c r="J22" s="408"/>
    </row>
    <row r="23" spans="1:10" ht="30.6" customHeight="1" x14ac:dyDescent="0.3">
      <c r="A23" s="132">
        <v>42369</v>
      </c>
      <c r="B23" s="424" t="s">
        <v>97</v>
      </c>
      <c r="C23" s="182" t="s">
        <v>501</v>
      </c>
      <c r="D23" s="123">
        <v>51</v>
      </c>
      <c r="E23" s="414">
        <v>49</v>
      </c>
      <c r="F23" s="425">
        <v>54.5</v>
      </c>
      <c r="G23" s="90">
        <v>3.2</v>
      </c>
      <c r="H23" s="92" t="s">
        <v>61</v>
      </c>
      <c r="I23" s="91">
        <v>1.6</v>
      </c>
      <c r="J23" s="408"/>
    </row>
    <row r="24" spans="1:10" ht="30.6" customHeight="1" x14ac:dyDescent="0.3">
      <c r="A24" s="132">
        <v>42369</v>
      </c>
      <c r="B24" s="424" t="s">
        <v>97</v>
      </c>
      <c r="C24" s="182" t="s">
        <v>502</v>
      </c>
      <c r="D24" s="123">
        <v>3108</v>
      </c>
      <c r="E24" s="414">
        <v>3078</v>
      </c>
      <c r="F24" s="425">
        <v>91</v>
      </c>
      <c r="G24" s="90">
        <v>46.8</v>
      </c>
      <c r="H24" s="90">
        <v>9.5</v>
      </c>
      <c r="I24" s="91">
        <v>43.2</v>
      </c>
      <c r="J24" s="408"/>
    </row>
    <row r="25" spans="1:10" ht="30.6" customHeight="1" x14ac:dyDescent="0.3">
      <c r="A25" s="132">
        <v>42369</v>
      </c>
      <c r="B25" s="424" t="s">
        <v>97</v>
      </c>
      <c r="C25" s="182" t="s">
        <v>503</v>
      </c>
      <c r="D25" s="425">
        <v>265</v>
      </c>
      <c r="E25" s="78">
        <v>246</v>
      </c>
      <c r="F25" s="425">
        <v>75.8</v>
      </c>
      <c r="G25" s="90">
        <v>19.5</v>
      </c>
      <c r="H25" s="90">
        <v>0.5</v>
      </c>
      <c r="I25" s="91">
        <v>18.399999999999999</v>
      </c>
      <c r="J25" s="408"/>
    </row>
    <row r="26" spans="1:10" ht="30.6" customHeight="1" x14ac:dyDescent="0.3">
      <c r="A26" s="132">
        <v>42369</v>
      </c>
      <c r="B26" s="424" t="s">
        <v>507</v>
      </c>
      <c r="C26" s="182" t="s">
        <v>500</v>
      </c>
      <c r="D26" s="425">
        <v>833</v>
      </c>
      <c r="E26" s="78">
        <v>595</v>
      </c>
      <c r="F26" s="425">
        <v>68.400000000000006</v>
      </c>
      <c r="G26" s="90">
        <v>21.4</v>
      </c>
      <c r="H26" s="90">
        <v>0.9</v>
      </c>
      <c r="I26" s="91">
        <v>20.5</v>
      </c>
      <c r="J26" s="408"/>
    </row>
    <row r="27" spans="1:10" ht="30.6" customHeight="1" x14ac:dyDescent="0.3">
      <c r="A27" s="132">
        <v>42369</v>
      </c>
      <c r="B27" s="424" t="s">
        <v>507</v>
      </c>
      <c r="C27" s="182" t="s">
        <v>501</v>
      </c>
      <c r="D27" s="425">
        <v>98</v>
      </c>
      <c r="E27" s="78">
        <v>82</v>
      </c>
      <c r="F27" s="425">
        <v>52.2</v>
      </c>
      <c r="G27" s="90">
        <v>5.7</v>
      </c>
      <c r="H27" s="90" t="s">
        <v>61</v>
      </c>
      <c r="I27" s="91">
        <v>4.2</v>
      </c>
      <c r="J27" s="408"/>
    </row>
    <row r="28" spans="1:10" ht="30.6" customHeight="1" x14ac:dyDescent="0.3">
      <c r="A28" s="132">
        <v>42369</v>
      </c>
      <c r="B28" s="424" t="s">
        <v>507</v>
      </c>
      <c r="C28" s="182" t="s">
        <v>502</v>
      </c>
      <c r="D28" s="123">
        <v>5501</v>
      </c>
      <c r="E28" s="414">
        <v>2033</v>
      </c>
      <c r="F28" s="425">
        <v>85</v>
      </c>
      <c r="G28" s="90">
        <v>40.5</v>
      </c>
      <c r="H28" s="90">
        <v>2.9</v>
      </c>
      <c r="I28" s="91">
        <v>39.200000000000003</v>
      </c>
      <c r="J28" s="408"/>
    </row>
    <row r="29" spans="1:10" ht="30.6" customHeight="1" x14ac:dyDescent="0.3">
      <c r="A29" s="132">
        <v>42369</v>
      </c>
      <c r="B29" s="424" t="s">
        <v>507</v>
      </c>
      <c r="C29" s="182" t="s">
        <v>503</v>
      </c>
      <c r="D29" s="123">
        <v>364</v>
      </c>
      <c r="E29" s="414">
        <v>343</v>
      </c>
      <c r="F29" s="425">
        <v>65.400000000000006</v>
      </c>
      <c r="G29" s="90">
        <v>19.8</v>
      </c>
      <c r="H29" s="90">
        <v>1.1000000000000001</v>
      </c>
      <c r="I29" s="91">
        <v>19.8</v>
      </c>
      <c r="J29" s="408"/>
    </row>
    <row r="30" spans="1:10" ht="30.6" customHeight="1" x14ac:dyDescent="0.3">
      <c r="A30" s="395"/>
      <c r="H30" s="92"/>
      <c r="J30" s="68"/>
    </row>
    <row r="31" spans="1:10" ht="30.6" customHeight="1" x14ac:dyDescent="0.3">
      <c r="A31" s="395"/>
      <c r="H31" s="92"/>
      <c r="J31" s="68"/>
    </row>
    <row r="32" spans="1:10" ht="30.6" customHeight="1" x14ac:dyDescent="0.3">
      <c r="A32" s="395"/>
      <c r="H32" s="92"/>
      <c r="J32" s="68"/>
    </row>
    <row r="33" spans="1:10" ht="30.6" customHeight="1" x14ac:dyDescent="0.3">
      <c r="A33" s="395"/>
      <c r="H33" s="92"/>
      <c r="J33" s="68"/>
    </row>
    <row r="34" spans="1:10" ht="30.6" customHeight="1" x14ac:dyDescent="0.3">
      <c r="A34" s="395"/>
      <c r="H34" s="92"/>
      <c r="J34" s="68"/>
    </row>
    <row r="35" spans="1:10" ht="30.6" customHeight="1" x14ac:dyDescent="0.3">
      <c r="A35" s="395"/>
      <c r="H35" s="92"/>
      <c r="J35" s="68"/>
    </row>
    <row r="36" spans="1:10" ht="30.6" customHeight="1" x14ac:dyDescent="0.3">
      <c r="A36" s="395"/>
      <c r="H36" s="92"/>
      <c r="J36" s="68"/>
    </row>
    <row r="37" spans="1:10" ht="30.6" customHeight="1" x14ac:dyDescent="0.3">
      <c r="A37" s="395"/>
      <c r="H37" s="92"/>
      <c r="J37" s="68"/>
    </row>
    <row r="38" spans="1:10" ht="30.6" customHeight="1" x14ac:dyDescent="0.3">
      <c r="A38" s="395"/>
      <c r="H38" s="92"/>
      <c r="J38" s="68"/>
    </row>
    <row r="39" spans="1:10" ht="30.6" customHeight="1" x14ac:dyDescent="0.3">
      <c r="A39" s="395"/>
      <c r="H39" s="92"/>
      <c r="J39" s="68"/>
    </row>
    <row r="40" spans="1:10" ht="30.6" customHeight="1" x14ac:dyDescent="0.3">
      <c r="A40" s="395"/>
      <c r="H40" s="92"/>
      <c r="J40" s="68"/>
    </row>
    <row r="41" spans="1:10" ht="30.6" customHeight="1" x14ac:dyDescent="0.3">
      <c r="A41" s="395"/>
      <c r="H41" s="92"/>
      <c r="J41" s="68"/>
    </row>
    <row r="42" spans="1:10" ht="30.6" customHeight="1" x14ac:dyDescent="0.3">
      <c r="A42" s="395"/>
      <c r="H42" s="92"/>
      <c r="J42" s="68"/>
    </row>
    <row r="43" spans="1:10" ht="30.6" customHeight="1" x14ac:dyDescent="0.3">
      <c r="A43" s="395"/>
      <c r="H43" s="92"/>
      <c r="J43" s="68"/>
    </row>
    <row r="44" spans="1:10" ht="30.6" customHeight="1" x14ac:dyDescent="0.3">
      <c r="A44" s="395"/>
      <c r="H44" s="92"/>
      <c r="J44" s="68"/>
    </row>
    <row r="45" spans="1:10" ht="30.6" customHeight="1" x14ac:dyDescent="0.3">
      <c r="A45" s="395"/>
      <c r="I45" s="92"/>
      <c r="J45" s="68"/>
    </row>
    <row r="46" spans="1:10" ht="30.6" customHeight="1" x14ac:dyDescent="0.3">
      <c r="A46" s="395"/>
      <c r="I46" s="92"/>
      <c r="J46" s="68"/>
    </row>
    <row r="47" spans="1:10" ht="30.6" customHeight="1" x14ac:dyDescent="0.3">
      <c r="A47" s="395"/>
      <c r="I47" s="92"/>
      <c r="J47" s="68"/>
    </row>
    <row r="48" spans="1:10" ht="30.6" customHeight="1" x14ac:dyDescent="0.3">
      <c r="A48" s="395"/>
      <c r="I48" s="92"/>
      <c r="J48" s="68"/>
    </row>
    <row r="49" spans="1:10" ht="30.6" customHeight="1" x14ac:dyDescent="0.3">
      <c r="A49" s="395"/>
      <c r="I49" s="92"/>
      <c r="J49" s="68"/>
    </row>
    <row r="50" spans="1:10" ht="30.6" customHeight="1" x14ac:dyDescent="0.3">
      <c r="A50" s="395"/>
      <c r="I50" s="92"/>
      <c r="J50" s="68"/>
    </row>
    <row r="51" spans="1:10" ht="30.6" customHeight="1" x14ac:dyDescent="0.3">
      <c r="A51" s="395"/>
      <c r="I51" s="92"/>
      <c r="J51" s="68"/>
    </row>
    <row r="52" spans="1:10" ht="30.6" customHeight="1" x14ac:dyDescent="0.3">
      <c r="I52" s="92"/>
      <c r="J52" s="68"/>
    </row>
    <row r="53" spans="1:10" ht="30.6" customHeight="1" x14ac:dyDescent="0.3">
      <c r="I53" s="92"/>
      <c r="J53" s="68"/>
    </row>
    <row r="54" spans="1:10" ht="30.6" customHeight="1" x14ac:dyDescent="0.3">
      <c r="I54" s="92"/>
      <c r="J54" s="68"/>
    </row>
    <row r="55" spans="1:10" ht="30.6" customHeight="1" x14ac:dyDescent="0.3">
      <c r="I55" s="92"/>
      <c r="J55" s="68"/>
    </row>
    <row r="56" spans="1:10" ht="30.6" customHeight="1" x14ac:dyDescent="0.3">
      <c r="I56" s="92"/>
      <c r="J56" s="68"/>
    </row>
    <row r="57" spans="1:10" ht="30.6" customHeight="1" x14ac:dyDescent="0.3">
      <c r="I57" s="92"/>
      <c r="J57" s="68"/>
    </row>
    <row r="58" spans="1:10" ht="30.6" customHeight="1" x14ac:dyDescent="0.3">
      <c r="I58" s="92"/>
      <c r="J58" s="68"/>
    </row>
    <row r="59" spans="1:10" ht="30.6" customHeight="1" x14ac:dyDescent="0.3">
      <c r="I59" s="92"/>
      <c r="J59" s="68"/>
    </row>
    <row r="60" spans="1:10" ht="30.6" customHeight="1" x14ac:dyDescent="0.3">
      <c r="I60" s="92"/>
      <c r="J60" s="68"/>
    </row>
    <row r="61" spans="1:10" ht="30.6" customHeight="1" x14ac:dyDescent="0.3">
      <c r="I61" s="92"/>
      <c r="J61" s="68"/>
    </row>
    <row r="62" spans="1:10" ht="30.6" customHeight="1" x14ac:dyDescent="0.3">
      <c r="I62" s="92"/>
      <c r="J62" s="68"/>
    </row>
    <row r="63" spans="1:10" ht="30.6" customHeight="1" x14ac:dyDescent="0.3">
      <c r="I63" s="92"/>
      <c r="J63" s="68"/>
    </row>
    <row r="64" spans="1:10" ht="30.6" customHeight="1" x14ac:dyDescent="0.3">
      <c r="I64" s="92"/>
      <c r="J64" s="68"/>
    </row>
    <row r="65" spans="9:10" ht="30.6" customHeight="1" x14ac:dyDescent="0.3">
      <c r="I65" s="92"/>
      <c r="J65" s="68"/>
    </row>
    <row r="66" spans="9:10" ht="30.6" customHeight="1" x14ac:dyDescent="0.3">
      <c r="I66" s="92"/>
      <c r="J66" s="68"/>
    </row>
    <row r="67" spans="9:10" ht="30.6" customHeight="1" x14ac:dyDescent="0.3">
      <c r="I67" s="92"/>
      <c r="J67" s="68"/>
    </row>
    <row r="68" spans="9:10" ht="30.6" customHeight="1" x14ac:dyDescent="0.3">
      <c r="I68" s="92"/>
      <c r="J68" s="68"/>
    </row>
    <row r="69" spans="9:10" ht="30.6" customHeight="1" x14ac:dyDescent="0.3">
      <c r="I69" s="92"/>
      <c r="J69" s="68"/>
    </row>
    <row r="70" spans="9:10" ht="30.6" customHeight="1" x14ac:dyDescent="0.3">
      <c r="I70" s="92"/>
      <c r="J70" s="68"/>
    </row>
    <row r="71" spans="9:10" ht="30.6" customHeight="1" x14ac:dyDescent="0.3">
      <c r="I71" s="92"/>
      <c r="J71" s="68"/>
    </row>
    <row r="72" spans="9:10" ht="30.6" customHeight="1" x14ac:dyDescent="0.3">
      <c r="I72" s="92"/>
      <c r="J72" s="68"/>
    </row>
    <row r="73" spans="9:10" ht="30.6" customHeight="1" x14ac:dyDescent="0.3">
      <c r="I73" s="92"/>
      <c r="J73" s="68"/>
    </row>
    <row r="74" spans="9:10" ht="30.6" customHeight="1" x14ac:dyDescent="0.3">
      <c r="I74" s="92"/>
      <c r="J74" s="68"/>
    </row>
    <row r="75" spans="9:10" ht="30.6" customHeight="1" x14ac:dyDescent="0.3">
      <c r="I75" s="92"/>
      <c r="J75" s="68"/>
    </row>
    <row r="76" spans="9:10" ht="30.6" customHeight="1" x14ac:dyDescent="0.3">
      <c r="I76" s="92"/>
      <c r="J76" s="68"/>
    </row>
    <row r="77" spans="9:10" ht="30.6" customHeight="1" x14ac:dyDescent="0.3">
      <c r="I77" s="92"/>
      <c r="J77" s="68"/>
    </row>
    <row r="78" spans="9:10" ht="30.6" customHeight="1" x14ac:dyDescent="0.3">
      <c r="I78" s="92"/>
      <c r="J78" s="68"/>
    </row>
    <row r="79" spans="9:10" ht="30.6" customHeight="1" x14ac:dyDescent="0.3">
      <c r="I79" s="92"/>
      <c r="J79" s="68"/>
    </row>
    <row r="80" spans="9:10" ht="30.6" customHeight="1" x14ac:dyDescent="0.3">
      <c r="I80" s="92"/>
      <c r="J80" s="68"/>
    </row>
    <row r="81" spans="9:10" ht="30.6" customHeight="1" x14ac:dyDescent="0.3">
      <c r="I81" s="92"/>
      <c r="J81" s="68"/>
    </row>
    <row r="82" spans="9:10" ht="30.6" customHeight="1" x14ac:dyDescent="0.3">
      <c r="I82" s="92"/>
      <c r="J82" s="68"/>
    </row>
    <row r="83" spans="9:10" ht="30.6" customHeight="1" x14ac:dyDescent="0.3">
      <c r="I83" s="92"/>
      <c r="J83" s="68"/>
    </row>
    <row r="84" spans="9:10" ht="30.6" customHeight="1" x14ac:dyDescent="0.3">
      <c r="I84" s="92"/>
      <c r="J84" s="68"/>
    </row>
    <row r="85" spans="9:10" ht="30.6" customHeight="1" x14ac:dyDescent="0.3">
      <c r="I85" s="92"/>
      <c r="J85" s="68"/>
    </row>
    <row r="86" spans="9:10" ht="30.6" customHeight="1" x14ac:dyDescent="0.3">
      <c r="I86" s="92"/>
      <c r="J86" s="68"/>
    </row>
    <row r="87" spans="9:10" ht="30.6" customHeight="1" x14ac:dyDescent="0.3">
      <c r="I87" s="92"/>
      <c r="J87" s="68"/>
    </row>
    <row r="88" spans="9:10" ht="30.6" customHeight="1" x14ac:dyDescent="0.3">
      <c r="I88" s="92"/>
      <c r="J88" s="68"/>
    </row>
    <row r="89" spans="9:10" ht="30.6" customHeight="1" x14ac:dyDescent="0.3">
      <c r="I89" s="92"/>
      <c r="J89" s="68"/>
    </row>
    <row r="90" spans="9:10" ht="30.6" customHeight="1" x14ac:dyDescent="0.3">
      <c r="I90" s="92"/>
      <c r="J90" s="68"/>
    </row>
    <row r="91" spans="9:10" ht="30.6" customHeight="1" x14ac:dyDescent="0.3">
      <c r="I91" s="92"/>
      <c r="J91" s="68"/>
    </row>
    <row r="92" spans="9:10" ht="30.6" customHeight="1" x14ac:dyDescent="0.3">
      <c r="I92" s="92"/>
      <c r="J92" s="68"/>
    </row>
    <row r="93" spans="9:10" ht="30.6" customHeight="1" x14ac:dyDescent="0.3">
      <c r="I93" s="92"/>
      <c r="J93" s="68"/>
    </row>
    <row r="94" spans="9:10" ht="30.6" customHeight="1" x14ac:dyDescent="0.3">
      <c r="I94" s="92"/>
      <c r="J94" s="68"/>
    </row>
    <row r="95" spans="9:10" ht="30.6" customHeight="1" x14ac:dyDescent="0.3">
      <c r="I95" s="92"/>
      <c r="J95" s="68"/>
    </row>
    <row r="96" spans="9:10" ht="30.6" customHeight="1" x14ac:dyDescent="0.3">
      <c r="I96" s="92"/>
      <c r="J96" s="68"/>
    </row>
    <row r="97" spans="9:10" ht="30.6" customHeight="1" x14ac:dyDescent="0.3">
      <c r="I97" s="92"/>
      <c r="J97" s="68"/>
    </row>
    <row r="98" spans="9:10" ht="30.6" customHeight="1" x14ac:dyDescent="0.3">
      <c r="I98" s="92"/>
      <c r="J98" s="68"/>
    </row>
    <row r="99" spans="9:10" ht="30.6" customHeight="1" x14ac:dyDescent="0.3">
      <c r="I99" s="92"/>
      <c r="J99" s="68"/>
    </row>
    <row r="100" spans="9:10" ht="30.6" customHeight="1" x14ac:dyDescent="0.3">
      <c r="I100" s="92"/>
      <c r="J100" s="68"/>
    </row>
    <row r="101" spans="9:10" ht="30.6" customHeight="1" x14ac:dyDescent="0.3">
      <c r="I101" s="92"/>
      <c r="J101" s="68"/>
    </row>
    <row r="102" spans="9:10" ht="30.6" customHeight="1" x14ac:dyDescent="0.3">
      <c r="I102" s="92"/>
      <c r="J102" s="68"/>
    </row>
    <row r="103" spans="9:10" ht="30.6" customHeight="1" x14ac:dyDescent="0.3">
      <c r="I103" s="92"/>
      <c r="J103" s="68"/>
    </row>
    <row r="104" spans="9:10" ht="30.6" customHeight="1" x14ac:dyDescent="0.3">
      <c r="I104" s="92"/>
      <c r="J104" s="68"/>
    </row>
    <row r="105" spans="9:10" ht="30.6" customHeight="1" x14ac:dyDescent="0.3">
      <c r="I105" s="92"/>
      <c r="J105" s="68"/>
    </row>
    <row r="106" spans="9:10" ht="30.6" customHeight="1" x14ac:dyDescent="0.3">
      <c r="I106" s="92"/>
      <c r="J106" s="68"/>
    </row>
    <row r="107" spans="9:10" ht="30.6" customHeight="1" x14ac:dyDescent="0.3">
      <c r="I107" s="92"/>
      <c r="J107" s="68"/>
    </row>
    <row r="108" spans="9:10" ht="30.6" customHeight="1" x14ac:dyDescent="0.3">
      <c r="I108" s="92"/>
      <c r="J108" s="68"/>
    </row>
    <row r="109" spans="9:10" ht="28.8" customHeight="1" x14ac:dyDescent="0.3">
      <c r="I109" s="92"/>
      <c r="J109" s="68"/>
    </row>
    <row r="110" spans="9:10" ht="28.8" customHeight="1" x14ac:dyDescent="0.3">
      <c r="I110" s="92"/>
      <c r="J110" s="68"/>
    </row>
    <row r="111" spans="9:10" ht="28.8" customHeight="1" x14ac:dyDescent="0.3">
      <c r="I111" s="92"/>
      <c r="J111" s="68"/>
    </row>
    <row r="112" spans="9:10" ht="28.8" customHeight="1" x14ac:dyDescent="0.3">
      <c r="I112" s="92"/>
      <c r="J112" s="68"/>
    </row>
    <row r="113" spans="9:10" ht="28.8" customHeight="1" x14ac:dyDescent="0.3">
      <c r="I113" s="92"/>
      <c r="J113" s="68"/>
    </row>
    <row r="114" spans="9:10" ht="28.8" customHeight="1" x14ac:dyDescent="0.3">
      <c r="I114" s="92"/>
      <c r="J114" s="68"/>
    </row>
    <row r="115" spans="9:10" ht="28.8" customHeight="1" x14ac:dyDescent="0.3">
      <c r="I115" s="92"/>
      <c r="J115" s="68"/>
    </row>
    <row r="116" spans="9:10" ht="28.8" customHeight="1" x14ac:dyDescent="0.3">
      <c r="I116" s="92"/>
      <c r="J116" s="68"/>
    </row>
    <row r="117" spans="9:10" ht="28.8" customHeight="1" x14ac:dyDescent="0.3">
      <c r="I117" s="92"/>
      <c r="J117" s="68"/>
    </row>
    <row r="118" spans="9:10" ht="28.8" customHeight="1" x14ac:dyDescent="0.3">
      <c r="I118" s="92"/>
      <c r="J118" s="68"/>
    </row>
    <row r="119" spans="9:10" ht="28.8" customHeight="1" x14ac:dyDescent="0.3">
      <c r="I119" s="92"/>
      <c r="J119" s="68"/>
    </row>
    <row r="120" spans="9:10" ht="28.8" customHeight="1" x14ac:dyDescent="0.3">
      <c r="I120" s="92"/>
      <c r="J120" s="68"/>
    </row>
    <row r="121" spans="9:10" ht="28.8" customHeight="1" x14ac:dyDescent="0.3">
      <c r="I121" s="92"/>
      <c r="J121" s="68"/>
    </row>
    <row r="122" spans="9:10" ht="28.8" customHeight="1" x14ac:dyDescent="0.3">
      <c r="I122" s="92"/>
      <c r="J122" s="68"/>
    </row>
    <row r="123" spans="9:10" ht="28.8" customHeight="1" x14ac:dyDescent="0.3">
      <c r="I123" s="92"/>
      <c r="J123" s="68"/>
    </row>
    <row r="124" spans="9:10" ht="28.8" customHeight="1" x14ac:dyDescent="0.3">
      <c r="I124" s="92"/>
      <c r="J124" s="68"/>
    </row>
    <row r="125" spans="9:10" ht="28.8" customHeight="1" x14ac:dyDescent="0.3">
      <c r="I125" s="92"/>
      <c r="J125" s="68"/>
    </row>
    <row r="126" spans="9:10" ht="28.8" customHeight="1" x14ac:dyDescent="0.3">
      <c r="I126" s="92"/>
      <c r="J126" s="68"/>
    </row>
    <row r="127" spans="9:10" ht="28.8" customHeight="1" x14ac:dyDescent="0.3">
      <c r="I127" s="92"/>
      <c r="J127" s="68"/>
    </row>
    <row r="128" spans="9:10" ht="28.8" customHeight="1" x14ac:dyDescent="0.3">
      <c r="I128" s="92"/>
      <c r="J128" s="68"/>
    </row>
    <row r="129" spans="9:10" ht="28.8" customHeight="1" x14ac:dyDescent="0.3">
      <c r="I129" s="92"/>
      <c r="J129" s="68"/>
    </row>
    <row r="130" spans="9:10" ht="28.8" customHeight="1" x14ac:dyDescent="0.3">
      <c r="I130" s="92"/>
      <c r="J130" s="68"/>
    </row>
    <row r="131" spans="9:10" ht="28.8" customHeight="1" x14ac:dyDescent="0.3">
      <c r="I131" s="92"/>
      <c r="J131" s="68"/>
    </row>
  </sheetData>
  <autoFilter ref="A5:C5" xr:uid="{1FFBCB35-2D07-45A2-8045-B270C9B0E2B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073D-C8DB-4225-857C-711220552529}">
  <sheetPr>
    <tabColor rgb="FFF5E8F3"/>
  </sheetPr>
  <dimension ref="A1:J173"/>
  <sheetViews>
    <sheetView zoomScaleNormal="100" workbookViewId="0">
      <pane xSplit="3" ySplit="5" topLeftCell="D39"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28.8" customHeight="1" x14ac:dyDescent="0.3"/>
  <cols>
    <col min="1" max="1" width="11.21875" style="382" customWidth="1"/>
    <col min="2" max="2" width="11.88671875" style="68" customWidth="1"/>
    <col min="3" max="3" width="10.21875" style="68" customWidth="1"/>
    <col min="4" max="4" width="19.109375" style="394" customWidth="1"/>
    <col min="5" max="5" width="19.109375" style="71" customWidth="1"/>
    <col min="6" max="6" width="26.44140625" style="394" customWidth="1"/>
    <col min="7" max="9" width="26.44140625" style="71" customWidth="1"/>
    <col min="10" max="10" width="13" style="420" customWidth="1"/>
    <col min="11" max="11" width="13.44140625" style="68" customWidth="1"/>
    <col min="12" max="16384" width="9.21875" style="68"/>
  </cols>
  <sheetData>
    <row r="1" spans="1:10" ht="18" customHeight="1" x14ac:dyDescent="0.3">
      <c r="A1" s="382" t="s">
        <v>510</v>
      </c>
      <c r="B1" s="382" t="s">
        <v>511</v>
      </c>
      <c r="C1" s="382"/>
    </row>
    <row r="2" spans="1:10" s="397" customFormat="1" ht="18" customHeight="1" x14ac:dyDescent="0.3">
      <c r="A2" s="131"/>
      <c r="B2" s="131" t="s">
        <v>512</v>
      </c>
      <c r="C2" s="131"/>
      <c r="D2" s="398"/>
      <c r="E2" s="399"/>
      <c r="F2" s="398"/>
      <c r="G2" s="399"/>
      <c r="H2" s="399"/>
      <c r="I2" s="399"/>
      <c r="J2" s="421"/>
    </row>
    <row r="3" spans="1:10" ht="18" customHeight="1" x14ac:dyDescent="0.3">
      <c r="B3" s="136"/>
      <c r="C3" s="136"/>
      <c r="D3" s="192"/>
    </row>
    <row r="4" spans="1:10" ht="30.6" customHeight="1" x14ac:dyDescent="0.3">
      <c r="A4" s="422"/>
      <c r="B4" s="402"/>
      <c r="C4" s="403"/>
      <c r="D4" s="406" t="s">
        <v>488</v>
      </c>
      <c r="E4" s="405" t="s">
        <v>489</v>
      </c>
      <c r="F4" s="406" t="s">
        <v>490</v>
      </c>
      <c r="G4" s="407" t="s">
        <v>491</v>
      </c>
      <c r="H4" s="407" t="s">
        <v>492</v>
      </c>
      <c r="I4" s="405" t="s">
        <v>493</v>
      </c>
      <c r="J4" s="408"/>
    </row>
    <row r="5" spans="1:10" ht="30.6" customHeight="1" thickBot="1" x14ac:dyDescent="0.35">
      <c r="A5" s="423"/>
      <c r="B5" s="42"/>
      <c r="C5" s="409"/>
      <c r="D5" s="412" t="s">
        <v>494</v>
      </c>
      <c r="E5" s="411" t="s">
        <v>495</v>
      </c>
      <c r="F5" s="412" t="s">
        <v>496</v>
      </c>
      <c r="G5" s="413" t="s">
        <v>497</v>
      </c>
      <c r="H5" s="413" t="s">
        <v>498</v>
      </c>
      <c r="I5" s="411" t="s">
        <v>499</v>
      </c>
      <c r="J5" s="408"/>
    </row>
    <row r="6" spans="1:10" ht="30.6" customHeight="1" x14ac:dyDescent="0.3">
      <c r="A6" s="132">
        <v>42735</v>
      </c>
      <c r="B6" s="424" t="s">
        <v>506</v>
      </c>
      <c r="C6" s="182" t="s">
        <v>500</v>
      </c>
      <c r="D6" s="123">
        <v>662</v>
      </c>
      <c r="E6" s="414">
        <v>506</v>
      </c>
      <c r="F6" s="426">
        <v>65.099999999999994</v>
      </c>
      <c r="G6" s="90">
        <v>19.3</v>
      </c>
      <c r="H6" s="90">
        <v>1.4</v>
      </c>
      <c r="I6" s="91">
        <v>18</v>
      </c>
      <c r="J6" s="408"/>
    </row>
    <row r="7" spans="1:10" ht="30.6" customHeight="1" x14ac:dyDescent="0.3">
      <c r="A7" s="132">
        <v>42735</v>
      </c>
      <c r="B7" s="424" t="s">
        <v>506</v>
      </c>
      <c r="C7" s="182" t="s">
        <v>501</v>
      </c>
      <c r="D7" s="123">
        <v>10</v>
      </c>
      <c r="E7" s="414">
        <v>2</v>
      </c>
      <c r="F7" s="426">
        <v>15.4</v>
      </c>
      <c r="G7" s="90">
        <v>0</v>
      </c>
      <c r="H7" s="90">
        <v>0</v>
      </c>
      <c r="I7" s="91">
        <v>0</v>
      </c>
      <c r="J7" s="408"/>
    </row>
    <row r="8" spans="1:10" ht="30.6" customHeight="1" x14ac:dyDescent="0.3">
      <c r="A8" s="132">
        <v>42735</v>
      </c>
      <c r="B8" s="424" t="s">
        <v>506</v>
      </c>
      <c r="C8" s="182" t="s">
        <v>502</v>
      </c>
      <c r="D8" s="123">
        <v>4079</v>
      </c>
      <c r="E8" s="414">
        <v>2802</v>
      </c>
      <c r="F8" s="426">
        <v>87.7</v>
      </c>
      <c r="G8" s="90">
        <v>7.6</v>
      </c>
      <c r="H8" s="90">
        <v>7.6</v>
      </c>
      <c r="I8" s="91">
        <v>45</v>
      </c>
      <c r="J8" s="408"/>
    </row>
    <row r="9" spans="1:10" ht="30.6" customHeight="1" x14ac:dyDescent="0.3">
      <c r="A9" s="132">
        <v>42735</v>
      </c>
      <c r="B9" s="424" t="s">
        <v>506</v>
      </c>
      <c r="C9" s="182" t="s">
        <v>503</v>
      </c>
      <c r="D9" s="123">
        <v>373</v>
      </c>
      <c r="E9" s="414">
        <v>355</v>
      </c>
      <c r="F9" s="426">
        <v>73.099999999999994</v>
      </c>
      <c r="G9" s="90">
        <v>0.9</v>
      </c>
      <c r="H9" s="90">
        <v>0.9</v>
      </c>
      <c r="I9" s="91">
        <v>18.3</v>
      </c>
      <c r="J9" s="408"/>
    </row>
    <row r="10" spans="1:10" ht="30.6" customHeight="1" x14ac:dyDescent="0.3">
      <c r="A10" s="132">
        <v>42735</v>
      </c>
      <c r="B10" s="424" t="s">
        <v>97</v>
      </c>
      <c r="C10" s="182" t="s">
        <v>500</v>
      </c>
      <c r="D10" s="123">
        <v>368</v>
      </c>
      <c r="E10" s="414">
        <v>357</v>
      </c>
      <c r="F10" s="426">
        <v>73.3</v>
      </c>
      <c r="G10" s="90">
        <v>18</v>
      </c>
      <c r="H10" s="90">
        <v>0.9</v>
      </c>
      <c r="I10" s="91">
        <v>17.100000000000001</v>
      </c>
      <c r="J10" s="408"/>
    </row>
    <row r="11" spans="1:10" ht="30.6" customHeight="1" x14ac:dyDescent="0.3">
      <c r="A11" s="132">
        <v>42735</v>
      </c>
      <c r="B11" s="424" t="s">
        <v>97</v>
      </c>
      <c r="C11" s="182" t="s">
        <v>501</v>
      </c>
      <c r="D11" s="123">
        <v>14</v>
      </c>
      <c r="E11" s="414">
        <v>6</v>
      </c>
      <c r="F11" s="426">
        <v>52.9</v>
      </c>
      <c r="G11" s="90">
        <v>1.2</v>
      </c>
      <c r="H11" s="90">
        <v>0</v>
      </c>
      <c r="I11" s="91">
        <v>0.6</v>
      </c>
      <c r="J11" s="408"/>
    </row>
    <row r="12" spans="1:10" ht="30.6" customHeight="1" x14ac:dyDescent="0.3">
      <c r="A12" s="132">
        <v>42735</v>
      </c>
      <c r="B12" s="424" t="s">
        <v>97</v>
      </c>
      <c r="C12" s="182" t="s">
        <v>502</v>
      </c>
      <c r="D12" s="123">
        <v>3150</v>
      </c>
      <c r="E12" s="414">
        <v>3114</v>
      </c>
      <c r="F12" s="426">
        <v>93</v>
      </c>
      <c r="G12" s="90">
        <v>60.9</v>
      </c>
      <c r="H12" s="90">
        <v>9.5</v>
      </c>
      <c r="I12" s="91">
        <v>58.9</v>
      </c>
      <c r="J12" s="408"/>
    </row>
    <row r="13" spans="1:10" ht="30.6" customHeight="1" x14ac:dyDescent="0.3">
      <c r="A13" s="132">
        <v>42735</v>
      </c>
      <c r="B13" s="424" t="s">
        <v>97</v>
      </c>
      <c r="C13" s="182" t="s">
        <v>503</v>
      </c>
      <c r="D13" s="123">
        <v>185</v>
      </c>
      <c r="E13" s="414">
        <v>181</v>
      </c>
      <c r="F13" s="426">
        <v>73.400000000000006</v>
      </c>
      <c r="G13" s="90">
        <v>15.4</v>
      </c>
      <c r="H13" s="90">
        <v>0.3</v>
      </c>
      <c r="I13" s="91">
        <v>15</v>
      </c>
      <c r="J13" s="408"/>
    </row>
    <row r="14" spans="1:10" ht="30.6" customHeight="1" x14ac:dyDescent="0.3">
      <c r="A14" s="132">
        <v>42735</v>
      </c>
      <c r="B14" s="424" t="s">
        <v>507</v>
      </c>
      <c r="C14" s="182" t="s">
        <v>500</v>
      </c>
      <c r="D14" s="123">
        <v>751</v>
      </c>
      <c r="E14" s="414">
        <v>588</v>
      </c>
      <c r="F14" s="426">
        <v>71</v>
      </c>
      <c r="G14" s="90">
        <v>21.1</v>
      </c>
      <c r="H14" s="90">
        <v>1.4</v>
      </c>
      <c r="I14" s="91">
        <v>19.7</v>
      </c>
      <c r="J14" s="408"/>
    </row>
    <row r="15" spans="1:10" ht="30.6" customHeight="1" x14ac:dyDescent="0.3">
      <c r="A15" s="132">
        <v>42735</v>
      </c>
      <c r="B15" s="424" t="s">
        <v>507</v>
      </c>
      <c r="C15" s="182" t="s">
        <v>501</v>
      </c>
      <c r="D15" s="123">
        <v>57</v>
      </c>
      <c r="E15" s="414">
        <v>46</v>
      </c>
      <c r="F15" s="426">
        <v>53.7</v>
      </c>
      <c r="G15" s="90">
        <v>2.1</v>
      </c>
      <c r="H15" s="90">
        <v>0</v>
      </c>
      <c r="I15" s="91">
        <v>2.1</v>
      </c>
      <c r="J15" s="408"/>
    </row>
    <row r="16" spans="1:10" ht="30.6" customHeight="1" x14ac:dyDescent="0.3">
      <c r="A16" s="132">
        <v>42735</v>
      </c>
      <c r="B16" s="424" t="s">
        <v>507</v>
      </c>
      <c r="C16" s="182" t="s">
        <v>502</v>
      </c>
      <c r="D16" s="123">
        <v>4806</v>
      </c>
      <c r="E16" s="414">
        <v>2407</v>
      </c>
      <c r="F16" s="426">
        <v>88.6</v>
      </c>
      <c r="G16" s="90">
        <v>35.9</v>
      </c>
      <c r="H16" s="90">
        <v>14.9</v>
      </c>
      <c r="I16" s="91">
        <v>34.6</v>
      </c>
      <c r="J16" s="408"/>
    </row>
    <row r="17" spans="1:10" ht="30.6" customHeight="1" x14ac:dyDescent="0.3">
      <c r="A17" s="132">
        <v>42735</v>
      </c>
      <c r="B17" s="424" t="s">
        <v>507</v>
      </c>
      <c r="C17" s="182" t="s">
        <v>503</v>
      </c>
      <c r="D17" s="123">
        <v>350</v>
      </c>
      <c r="E17" s="414">
        <v>328</v>
      </c>
      <c r="F17" s="426">
        <v>70.7</v>
      </c>
      <c r="G17" s="90">
        <v>23.3</v>
      </c>
      <c r="H17" s="90">
        <v>0.6</v>
      </c>
      <c r="I17" s="91">
        <v>20.2</v>
      </c>
      <c r="J17" s="408"/>
    </row>
    <row r="18" spans="1:10" ht="30.6" customHeight="1" x14ac:dyDescent="0.3">
      <c r="A18" s="132">
        <v>43100</v>
      </c>
      <c r="B18" s="424" t="s">
        <v>506</v>
      </c>
      <c r="C18" s="182" t="s">
        <v>500</v>
      </c>
      <c r="D18" s="123">
        <v>1020</v>
      </c>
      <c r="E18" s="414">
        <v>550</v>
      </c>
      <c r="F18" s="426">
        <v>61.2</v>
      </c>
      <c r="G18" s="90">
        <v>20.6</v>
      </c>
      <c r="H18" s="90">
        <v>1</v>
      </c>
      <c r="I18" s="91">
        <v>19.600000000000001</v>
      </c>
      <c r="J18" s="408"/>
    </row>
    <row r="19" spans="1:10" ht="30.6" customHeight="1" x14ac:dyDescent="0.3">
      <c r="A19" s="132">
        <v>43100</v>
      </c>
      <c r="B19" s="424" t="s">
        <v>506</v>
      </c>
      <c r="C19" s="182" t="s">
        <v>501</v>
      </c>
      <c r="D19" s="123">
        <v>11</v>
      </c>
      <c r="E19" s="414">
        <v>390</v>
      </c>
      <c r="F19" s="426">
        <v>14.7</v>
      </c>
      <c r="G19" s="90">
        <v>4.8</v>
      </c>
      <c r="H19" s="90">
        <v>0</v>
      </c>
      <c r="I19" s="91">
        <v>4.7</v>
      </c>
      <c r="J19" s="408"/>
    </row>
    <row r="20" spans="1:10" ht="30.6" customHeight="1" x14ac:dyDescent="0.3">
      <c r="A20" s="132">
        <v>43100</v>
      </c>
      <c r="B20" s="424" t="s">
        <v>506</v>
      </c>
      <c r="C20" s="182" t="s">
        <v>502</v>
      </c>
      <c r="D20" s="123">
        <v>5346</v>
      </c>
      <c r="E20" s="414">
        <v>552</v>
      </c>
      <c r="F20" s="426">
        <v>84.2</v>
      </c>
      <c r="G20" s="90">
        <v>50.9</v>
      </c>
      <c r="H20" s="90">
        <v>7.3</v>
      </c>
      <c r="I20" s="91">
        <v>50.5</v>
      </c>
      <c r="J20" s="408"/>
    </row>
    <row r="21" spans="1:10" ht="30.6" customHeight="1" x14ac:dyDescent="0.3">
      <c r="A21" s="132">
        <v>43100</v>
      </c>
      <c r="B21" s="424" t="s">
        <v>506</v>
      </c>
      <c r="C21" s="182" t="s">
        <v>503</v>
      </c>
      <c r="D21" s="123">
        <v>464</v>
      </c>
      <c r="E21" s="414">
        <v>367</v>
      </c>
      <c r="F21" s="426">
        <v>65.3</v>
      </c>
      <c r="G21" s="90">
        <v>18.2</v>
      </c>
      <c r="H21" s="90">
        <v>0.2</v>
      </c>
      <c r="I21" s="91">
        <v>16.5</v>
      </c>
      <c r="J21" s="408"/>
    </row>
    <row r="22" spans="1:10" ht="30.6" customHeight="1" x14ac:dyDescent="0.3">
      <c r="A22" s="132">
        <v>43100</v>
      </c>
      <c r="B22" s="424" t="s">
        <v>97</v>
      </c>
      <c r="C22" s="182" t="s">
        <v>500</v>
      </c>
      <c r="D22" s="123">
        <v>401</v>
      </c>
      <c r="E22" s="414">
        <v>390</v>
      </c>
      <c r="F22" s="426">
        <v>75.599999999999994</v>
      </c>
      <c r="G22" s="90">
        <v>18.5</v>
      </c>
      <c r="H22" s="90">
        <v>1</v>
      </c>
      <c r="I22" s="91">
        <v>17.5</v>
      </c>
      <c r="J22" s="408"/>
    </row>
    <row r="23" spans="1:10" ht="30.6" customHeight="1" x14ac:dyDescent="0.3">
      <c r="A23" s="132">
        <v>43100</v>
      </c>
      <c r="B23" s="424" t="s">
        <v>97</v>
      </c>
      <c r="C23" s="182" t="s">
        <v>501</v>
      </c>
      <c r="D23" s="123">
        <v>14</v>
      </c>
      <c r="E23" s="414">
        <v>3</v>
      </c>
      <c r="F23" s="426">
        <v>54.5</v>
      </c>
      <c r="G23" s="90">
        <v>0.6</v>
      </c>
      <c r="H23" s="90">
        <v>0</v>
      </c>
      <c r="I23" s="91">
        <v>0.6</v>
      </c>
      <c r="J23" s="408"/>
    </row>
    <row r="24" spans="1:10" ht="30.6" customHeight="1" x14ac:dyDescent="0.3">
      <c r="A24" s="132">
        <v>43100</v>
      </c>
      <c r="B24" s="424" t="s">
        <v>97</v>
      </c>
      <c r="C24" s="182" t="s">
        <v>502</v>
      </c>
      <c r="D24" s="123">
        <v>3132</v>
      </c>
      <c r="E24" s="414">
        <v>3097</v>
      </c>
      <c r="F24" s="426">
        <v>95.8</v>
      </c>
      <c r="G24" s="90">
        <v>63</v>
      </c>
      <c r="H24" s="90">
        <v>8.8000000000000007</v>
      </c>
      <c r="I24" s="91">
        <v>60.9</v>
      </c>
      <c r="J24" s="408"/>
    </row>
    <row r="25" spans="1:10" ht="30.6" customHeight="1" x14ac:dyDescent="0.3">
      <c r="A25" s="132">
        <v>43100</v>
      </c>
      <c r="B25" s="424" t="s">
        <v>97</v>
      </c>
      <c r="C25" s="182" t="s">
        <v>503</v>
      </c>
      <c r="D25" s="123">
        <v>203</v>
      </c>
      <c r="E25" s="414">
        <v>195</v>
      </c>
      <c r="F25" s="426">
        <v>75.8</v>
      </c>
      <c r="G25" s="90">
        <v>15.3</v>
      </c>
      <c r="H25" s="90">
        <v>0.5</v>
      </c>
      <c r="I25" s="91">
        <v>15.3</v>
      </c>
      <c r="J25" s="408"/>
    </row>
    <row r="26" spans="1:10" ht="30.6" customHeight="1" x14ac:dyDescent="0.3">
      <c r="A26" s="132">
        <v>43100</v>
      </c>
      <c r="B26" s="424" t="s">
        <v>507</v>
      </c>
      <c r="C26" s="182" t="s">
        <v>500</v>
      </c>
      <c r="D26" s="123">
        <v>694</v>
      </c>
      <c r="E26" s="414">
        <v>552</v>
      </c>
      <c r="F26" s="426">
        <v>72.3</v>
      </c>
      <c r="G26" s="90">
        <v>20.2</v>
      </c>
      <c r="H26" s="90">
        <v>1.7</v>
      </c>
      <c r="I26" s="91">
        <v>18.5</v>
      </c>
      <c r="J26" s="408"/>
    </row>
    <row r="27" spans="1:10" ht="30.6" customHeight="1" x14ac:dyDescent="0.3">
      <c r="A27" s="132">
        <v>43100</v>
      </c>
      <c r="B27" s="424" t="s">
        <v>507</v>
      </c>
      <c r="C27" s="182" t="s">
        <v>501</v>
      </c>
      <c r="D27" s="123">
        <v>70</v>
      </c>
      <c r="E27" s="414">
        <v>66</v>
      </c>
      <c r="F27" s="426">
        <v>51.7</v>
      </c>
      <c r="G27" s="90">
        <v>2.1</v>
      </c>
      <c r="H27" s="90">
        <v>0</v>
      </c>
      <c r="I27" s="91">
        <v>0.6</v>
      </c>
      <c r="J27" s="408"/>
    </row>
    <row r="28" spans="1:10" ht="30.6" customHeight="1" x14ac:dyDescent="0.3">
      <c r="A28" s="132">
        <v>43100</v>
      </c>
      <c r="B28" s="424" t="s">
        <v>507</v>
      </c>
      <c r="C28" s="182" t="s">
        <v>502</v>
      </c>
      <c r="D28" s="123">
        <v>4305</v>
      </c>
      <c r="E28" s="414">
        <v>2701</v>
      </c>
      <c r="F28" s="426">
        <v>86.8</v>
      </c>
      <c r="G28" s="90">
        <v>34.700000000000003</v>
      </c>
      <c r="H28" s="90">
        <v>11.6</v>
      </c>
      <c r="I28" s="91">
        <v>33</v>
      </c>
      <c r="J28" s="408"/>
    </row>
    <row r="29" spans="1:10" ht="30.6" customHeight="1" x14ac:dyDescent="0.3">
      <c r="A29" s="132">
        <v>43100</v>
      </c>
      <c r="B29" s="424" t="s">
        <v>507</v>
      </c>
      <c r="C29" s="182" t="s">
        <v>503</v>
      </c>
      <c r="D29" s="123">
        <v>337</v>
      </c>
      <c r="E29" s="414">
        <v>331</v>
      </c>
      <c r="F29" s="426">
        <v>71.8</v>
      </c>
      <c r="G29" s="90">
        <v>21.8</v>
      </c>
      <c r="H29" s="90">
        <v>1</v>
      </c>
      <c r="I29" s="91">
        <v>20.399999999999999</v>
      </c>
      <c r="J29" s="408"/>
    </row>
    <row r="30" spans="1:10" ht="30.6" customHeight="1" x14ac:dyDescent="0.3">
      <c r="A30" s="132">
        <v>43465</v>
      </c>
      <c r="B30" s="424" t="s">
        <v>506</v>
      </c>
      <c r="C30" s="182" t="s">
        <v>500</v>
      </c>
      <c r="D30" s="124">
        <v>838</v>
      </c>
      <c r="E30" s="414">
        <v>585</v>
      </c>
      <c r="F30" s="426">
        <v>67.099999999999994</v>
      </c>
      <c r="G30" s="90">
        <v>24</v>
      </c>
      <c r="H30" s="90">
        <v>2.2000000000000002</v>
      </c>
      <c r="I30" s="91">
        <v>21.9</v>
      </c>
      <c r="J30" s="408"/>
    </row>
    <row r="31" spans="1:10" ht="30.6" customHeight="1" x14ac:dyDescent="0.3">
      <c r="A31" s="132">
        <v>43465</v>
      </c>
      <c r="B31" s="424" t="s">
        <v>506</v>
      </c>
      <c r="C31" s="182" t="s">
        <v>501</v>
      </c>
      <c r="D31" s="124">
        <v>60</v>
      </c>
      <c r="E31" s="414">
        <v>59</v>
      </c>
      <c r="F31" s="426">
        <v>38.9</v>
      </c>
      <c r="G31" s="90">
        <v>1.6</v>
      </c>
      <c r="H31" s="90">
        <v>0</v>
      </c>
      <c r="I31" s="91">
        <v>1.1000000000000001</v>
      </c>
      <c r="J31" s="408"/>
    </row>
    <row r="32" spans="1:10" ht="30.6" customHeight="1" x14ac:dyDescent="0.3">
      <c r="A32" s="132">
        <v>43465</v>
      </c>
      <c r="B32" s="424" t="s">
        <v>506</v>
      </c>
      <c r="C32" s="182" t="s">
        <v>502</v>
      </c>
      <c r="D32" s="124">
        <v>3884</v>
      </c>
      <c r="E32" s="414">
        <v>3131</v>
      </c>
      <c r="F32" s="426">
        <v>89.4</v>
      </c>
      <c r="G32" s="90">
        <v>58.8</v>
      </c>
      <c r="H32" s="90">
        <v>11.1</v>
      </c>
      <c r="I32" s="91">
        <v>57.7</v>
      </c>
      <c r="J32" s="408"/>
    </row>
    <row r="33" spans="1:10" ht="30.6" customHeight="1" x14ac:dyDescent="0.3">
      <c r="A33" s="132">
        <v>43465</v>
      </c>
      <c r="B33" s="424" t="s">
        <v>506</v>
      </c>
      <c r="C33" s="182" t="s">
        <v>503</v>
      </c>
      <c r="D33" s="124">
        <v>405</v>
      </c>
      <c r="E33" s="414">
        <v>316</v>
      </c>
      <c r="F33" s="426">
        <v>68.3</v>
      </c>
      <c r="G33" s="90">
        <v>20.399999999999999</v>
      </c>
      <c r="H33" s="90">
        <v>1.4</v>
      </c>
      <c r="I33" s="91">
        <v>17.899999999999999</v>
      </c>
      <c r="J33" s="408"/>
    </row>
    <row r="34" spans="1:10" ht="30.6" customHeight="1" x14ac:dyDescent="0.3">
      <c r="A34" s="132">
        <v>43465</v>
      </c>
      <c r="B34" s="424" t="s">
        <v>97</v>
      </c>
      <c r="C34" s="182" t="s">
        <v>500</v>
      </c>
      <c r="D34" s="124">
        <v>450</v>
      </c>
      <c r="E34" s="414">
        <v>438</v>
      </c>
      <c r="F34" s="426">
        <v>75.8</v>
      </c>
      <c r="G34" s="90">
        <v>20.100000000000001</v>
      </c>
      <c r="H34" s="90">
        <v>1</v>
      </c>
      <c r="I34" s="91">
        <v>19.100000000000001</v>
      </c>
      <c r="J34" s="408"/>
    </row>
    <row r="35" spans="1:10" ht="30.6" customHeight="1" x14ac:dyDescent="0.3">
      <c r="A35" s="132">
        <v>43465</v>
      </c>
      <c r="B35" s="424" t="s">
        <v>97</v>
      </c>
      <c r="C35" s="182" t="s">
        <v>501</v>
      </c>
      <c r="D35" s="124">
        <v>17</v>
      </c>
      <c r="E35" s="414">
        <v>8</v>
      </c>
      <c r="F35" s="426">
        <v>45.6</v>
      </c>
      <c r="G35" s="90">
        <v>0.6</v>
      </c>
      <c r="H35" s="90">
        <v>0</v>
      </c>
      <c r="I35" s="91">
        <v>0.6</v>
      </c>
      <c r="J35" s="408"/>
    </row>
    <row r="36" spans="1:10" ht="30.6" customHeight="1" x14ac:dyDescent="0.3">
      <c r="A36" s="132">
        <v>43465</v>
      </c>
      <c r="B36" s="424" t="s">
        <v>97</v>
      </c>
      <c r="C36" s="182" t="s">
        <v>502</v>
      </c>
      <c r="D36" s="124">
        <v>3518</v>
      </c>
      <c r="E36" s="414">
        <v>3484</v>
      </c>
      <c r="F36" s="426">
        <v>95.3</v>
      </c>
      <c r="G36" s="90">
        <v>60.6</v>
      </c>
      <c r="H36" s="90">
        <v>4.0999999999999996</v>
      </c>
      <c r="I36" s="91">
        <v>60.6</v>
      </c>
      <c r="J36" s="408"/>
    </row>
    <row r="37" spans="1:10" ht="30.6" customHeight="1" x14ac:dyDescent="0.3">
      <c r="A37" s="132">
        <v>43465</v>
      </c>
      <c r="B37" s="424" t="s">
        <v>97</v>
      </c>
      <c r="C37" s="182" t="s">
        <v>503</v>
      </c>
      <c r="D37" s="124">
        <v>235</v>
      </c>
      <c r="E37" s="414">
        <v>228</v>
      </c>
      <c r="F37" s="426">
        <v>79.400000000000006</v>
      </c>
      <c r="G37" s="90">
        <v>18.3</v>
      </c>
      <c r="H37" s="90">
        <v>0.6</v>
      </c>
      <c r="I37" s="91">
        <v>17.7</v>
      </c>
      <c r="J37" s="408"/>
    </row>
    <row r="38" spans="1:10" ht="30.6" customHeight="1" x14ac:dyDescent="0.3">
      <c r="A38" s="132">
        <v>43465</v>
      </c>
      <c r="B38" s="424" t="s">
        <v>507</v>
      </c>
      <c r="C38" s="182" t="s">
        <v>500</v>
      </c>
      <c r="D38" s="124">
        <v>785</v>
      </c>
      <c r="E38" s="414">
        <v>642</v>
      </c>
      <c r="F38" s="426">
        <v>72</v>
      </c>
      <c r="G38" s="90">
        <v>21.2</v>
      </c>
      <c r="H38" s="90">
        <v>2.4</v>
      </c>
      <c r="I38" s="91">
        <v>18.7</v>
      </c>
      <c r="J38" s="408"/>
    </row>
    <row r="39" spans="1:10" ht="30.6" customHeight="1" x14ac:dyDescent="0.3">
      <c r="A39" s="132">
        <v>43465</v>
      </c>
      <c r="B39" s="424" t="s">
        <v>507</v>
      </c>
      <c r="C39" s="182" t="s">
        <v>501</v>
      </c>
      <c r="D39" s="124">
        <v>38</v>
      </c>
      <c r="E39" s="414">
        <v>28</v>
      </c>
      <c r="F39" s="426">
        <v>44.1</v>
      </c>
      <c r="G39" s="90">
        <v>0.9</v>
      </c>
      <c r="H39" s="90">
        <v>0</v>
      </c>
      <c r="I39" s="91">
        <v>0.9</v>
      </c>
      <c r="J39" s="408"/>
    </row>
    <row r="40" spans="1:10" ht="30.6" customHeight="1" x14ac:dyDescent="0.3">
      <c r="A40" s="132">
        <v>43465</v>
      </c>
      <c r="B40" s="424" t="s">
        <v>507</v>
      </c>
      <c r="C40" s="182" t="s">
        <v>502</v>
      </c>
      <c r="D40" s="124">
        <v>4382</v>
      </c>
      <c r="E40" s="414">
        <v>3025</v>
      </c>
      <c r="F40" s="426">
        <v>91.8</v>
      </c>
      <c r="G40" s="90">
        <v>40.700000000000003</v>
      </c>
      <c r="H40" s="90">
        <v>11.6</v>
      </c>
      <c r="I40" s="91">
        <v>37.299999999999997</v>
      </c>
      <c r="J40" s="408"/>
    </row>
    <row r="41" spans="1:10" ht="30.6" customHeight="1" x14ac:dyDescent="0.3">
      <c r="A41" s="132">
        <v>43465</v>
      </c>
      <c r="B41" s="424" t="s">
        <v>507</v>
      </c>
      <c r="C41" s="182" t="s">
        <v>503</v>
      </c>
      <c r="D41" s="124">
        <v>425</v>
      </c>
      <c r="E41" s="414">
        <v>417</v>
      </c>
      <c r="F41" s="426">
        <v>73.7</v>
      </c>
      <c r="G41" s="90">
        <v>23.1</v>
      </c>
      <c r="H41" s="90">
        <v>1.3</v>
      </c>
      <c r="I41" s="91">
        <v>20.399999999999999</v>
      </c>
      <c r="J41" s="408"/>
    </row>
    <row r="42" spans="1:10" ht="30.6" customHeight="1" x14ac:dyDescent="0.3">
      <c r="A42" s="132">
        <v>43830</v>
      </c>
      <c r="B42" s="424" t="s">
        <v>506</v>
      </c>
      <c r="C42" s="182" t="s">
        <v>500</v>
      </c>
      <c r="D42" s="124">
        <v>718</v>
      </c>
      <c r="E42" s="414">
        <v>525</v>
      </c>
      <c r="F42" s="426">
        <v>62.6</v>
      </c>
      <c r="G42" s="90">
        <v>20.7</v>
      </c>
      <c r="H42" s="90">
        <v>1.7</v>
      </c>
      <c r="I42" s="91">
        <v>19</v>
      </c>
      <c r="J42" s="68"/>
    </row>
    <row r="43" spans="1:10" ht="30.6" customHeight="1" x14ac:dyDescent="0.3">
      <c r="A43" s="132">
        <v>43830</v>
      </c>
      <c r="B43" s="424" t="s">
        <v>506</v>
      </c>
      <c r="C43" s="182" t="s">
        <v>501</v>
      </c>
      <c r="D43" s="124">
        <v>12</v>
      </c>
      <c r="E43" s="414">
        <v>6</v>
      </c>
      <c r="F43" s="426">
        <v>25.7</v>
      </c>
      <c r="G43" s="90">
        <v>2.5</v>
      </c>
      <c r="H43" s="90">
        <v>0</v>
      </c>
      <c r="I43" s="91">
        <v>2.1</v>
      </c>
      <c r="J43" s="68"/>
    </row>
    <row r="44" spans="1:10" ht="30.6" customHeight="1" x14ac:dyDescent="0.3">
      <c r="A44" s="132">
        <v>43830</v>
      </c>
      <c r="B44" s="424" t="s">
        <v>506</v>
      </c>
      <c r="C44" s="182" t="s">
        <v>502</v>
      </c>
      <c r="D44" s="124">
        <v>3275</v>
      </c>
      <c r="E44" s="414">
        <v>2544</v>
      </c>
      <c r="F44" s="426">
        <v>85.9</v>
      </c>
      <c r="G44" s="90">
        <v>55.3</v>
      </c>
      <c r="H44" s="90">
        <v>10</v>
      </c>
      <c r="I44" s="91">
        <v>54.2</v>
      </c>
      <c r="J44" s="68"/>
    </row>
    <row r="45" spans="1:10" ht="30.6" customHeight="1" x14ac:dyDescent="0.3">
      <c r="A45" s="132">
        <v>43830</v>
      </c>
      <c r="B45" s="424" t="s">
        <v>506</v>
      </c>
      <c r="C45" s="182" t="s">
        <v>503</v>
      </c>
      <c r="D45" s="124">
        <v>292</v>
      </c>
      <c r="E45" s="414">
        <v>273</v>
      </c>
      <c r="F45" s="426">
        <v>67</v>
      </c>
      <c r="G45" s="90">
        <v>16.600000000000001</v>
      </c>
      <c r="H45" s="90">
        <v>0.9</v>
      </c>
      <c r="I45" s="91">
        <v>15.5</v>
      </c>
      <c r="J45" s="68"/>
    </row>
    <row r="46" spans="1:10" ht="30.6" customHeight="1" x14ac:dyDescent="0.3">
      <c r="A46" s="132">
        <v>43830</v>
      </c>
      <c r="B46" s="424" t="s">
        <v>97</v>
      </c>
      <c r="C46" s="182" t="s">
        <v>500</v>
      </c>
      <c r="D46" s="124">
        <v>448</v>
      </c>
      <c r="E46" s="414">
        <v>436</v>
      </c>
      <c r="F46" s="426">
        <v>76</v>
      </c>
      <c r="G46" s="90">
        <v>20.7</v>
      </c>
      <c r="H46" s="90">
        <v>1.9</v>
      </c>
      <c r="I46" s="91">
        <v>18.600000000000001</v>
      </c>
      <c r="J46" s="68"/>
    </row>
    <row r="47" spans="1:10" ht="30.6" customHeight="1" x14ac:dyDescent="0.3">
      <c r="A47" s="132">
        <v>43830</v>
      </c>
      <c r="B47" s="424" t="s">
        <v>97</v>
      </c>
      <c r="C47" s="182" t="s">
        <v>501</v>
      </c>
      <c r="D47" s="124">
        <v>22</v>
      </c>
      <c r="E47" s="414">
        <v>2</v>
      </c>
      <c r="F47" s="426">
        <v>51.5</v>
      </c>
      <c r="G47" s="90">
        <v>0.9</v>
      </c>
      <c r="H47" s="90">
        <v>0</v>
      </c>
      <c r="I47" s="91">
        <v>0</v>
      </c>
      <c r="J47" s="68"/>
    </row>
    <row r="48" spans="1:10" ht="30.6" customHeight="1" x14ac:dyDescent="0.3">
      <c r="A48" s="132">
        <v>43830</v>
      </c>
      <c r="B48" s="424" t="s">
        <v>97</v>
      </c>
      <c r="C48" s="182" t="s">
        <v>502</v>
      </c>
      <c r="D48" s="124">
        <v>3239</v>
      </c>
      <c r="E48" s="414">
        <v>3217</v>
      </c>
      <c r="F48" s="426">
        <v>95.7</v>
      </c>
      <c r="G48" s="90">
        <v>70.5</v>
      </c>
      <c r="H48" s="90">
        <v>10.3</v>
      </c>
      <c r="I48" s="91">
        <v>60.1</v>
      </c>
      <c r="J48" s="68"/>
    </row>
    <row r="49" spans="1:10" ht="30.6" customHeight="1" x14ac:dyDescent="0.3">
      <c r="A49" s="132">
        <v>43830</v>
      </c>
      <c r="B49" s="424" t="s">
        <v>97</v>
      </c>
      <c r="C49" s="182" t="s">
        <v>503</v>
      </c>
      <c r="D49" s="124">
        <v>231</v>
      </c>
      <c r="E49" s="414">
        <v>225</v>
      </c>
      <c r="F49" s="426">
        <v>77.5</v>
      </c>
      <c r="G49" s="90">
        <v>19.7</v>
      </c>
      <c r="H49" s="90">
        <v>1.2</v>
      </c>
      <c r="I49" s="91">
        <v>16.8</v>
      </c>
      <c r="J49" s="68"/>
    </row>
    <row r="50" spans="1:10" ht="30.6" customHeight="1" x14ac:dyDescent="0.3">
      <c r="A50" s="132">
        <v>43830</v>
      </c>
      <c r="B50" s="424" t="s">
        <v>507</v>
      </c>
      <c r="C50" s="182" t="s">
        <v>500</v>
      </c>
      <c r="D50" s="124">
        <v>797</v>
      </c>
      <c r="E50" s="414">
        <v>652</v>
      </c>
      <c r="F50" s="426">
        <v>74.599999999999994</v>
      </c>
      <c r="G50" s="90">
        <v>20.399999999999999</v>
      </c>
      <c r="H50" s="90">
        <v>1.8</v>
      </c>
      <c r="I50" s="91">
        <v>18.600000000000001</v>
      </c>
      <c r="J50" s="68"/>
    </row>
    <row r="51" spans="1:10" ht="30.6" customHeight="1" x14ac:dyDescent="0.3">
      <c r="A51" s="132">
        <v>43830</v>
      </c>
      <c r="B51" s="424" t="s">
        <v>507</v>
      </c>
      <c r="C51" s="182" t="s">
        <v>501</v>
      </c>
      <c r="D51" s="124">
        <v>21</v>
      </c>
      <c r="E51" s="414">
        <v>14</v>
      </c>
      <c r="F51" s="426">
        <v>47.1</v>
      </c>
      <c r="G51" s="90">
        <v>1.6</v>
      </c>
      <c r="H51" s="90">
        <v>0</v>
      </c>
      <c r="I51" s="91">
        <v>1.6</v>
      </c>
      <c r="J51" s="68"/>
    </row>
    <row r="52" spans="1:10" ht="30.6" customHeight="1" x14ac:dyDescent="0.3">
      <c r="A52" s="132">
        <v>43830</v>
      </c>
      <c r="B52" s="424" t="s">
        <v>507</v>
      </c>
      <c r="C52" s="182" t="s">
        <v>502</v>
      </c>
      <c r="D52" s="124">
        <v>4349</v>
      </c>
      <c r="E52" s="414">
        <v>3341</v>
      </c>
      <c r="F52" s="426">
        <v>94.5</v>
      </c>
      <c r="G52" s="90">
        <v>42.4</v>
      </c>
      <c r="H52" s="90">
        <v>11.4</v>
      </c>
      <c r="I52" s="91">
        <v>39</v>
      </c>
      <c r="J52" s="68"/>
    </row>
    <row r="53" spans="1:10" ht="30.6" customHeight="1" x14ac:dyDescent="0.3">
      <c r="A53" s="132">
        <v>43830</v>
      </c>
      <c r="B53" s="424" t="s">
        <v>507</v>
      </c>
      <c r="C53" s="182" t="s">
        <v>503</v>
      </c>
      <c r="D53" s="124">
        <v>365</v>
      </c>
      <c r="E53" s="414">
        <v>347</v>
      </c>
      <c r="F53" s="426">
        <v>75.099999999999994</v>
      </c>
      <c r="G53" s="90">
        <v>20.8</v>
      </c>
      <c r="H53" s="90">
        <v>0.7</v>
      </c>
      <c r="I53" s="91">
        <v>20.8</v>
      </c>
      <c r="J53" s="68"/>
    </row>
    <row r="54" spans="1:10" ht="30.6" customHeight="1" x14ac:dyDescent="0.3">
      <c r="A54" s="132">
        <v>44196</v>
      </c>
      <c r="B54" s="424" t="s">
        <v>506</v>
      </c>
      <c r="C54" s="182" t="s">
        <v>500</v>
      </c>
      <c r="D54" s="124">
        <v>727</v>
      </c>
      <c r="E54" s="414">
        <v>660</v>
      </c>
      <c r="F54" s="426">
        <v>63.4</v>
      </c>
      <c r="G54" s="90">
        <v>24.4</v>
      </c>
      <c r="H54" s="90">
        <v>1.5</v>
      </c>
      <c r="I54" s="91">
        <v>22.8</v>
      </c>
      <c r="J54" s="68"/>
    </row>
    <row r="55" spans="1:10" ht="30.6" customHeight="1" x14ac:dyDescent="0.3">
      <c r="A55" s="132">
        <v>44196</v>
      </c>
      <c r="B55" s="424" t="s">
        <v>506</v>
      </c>
      <c r="C55" s="182" t="s">
        <v>501</v>
      </c>
      <c r="D55" s="124">
        <v>38</v>
      </c>
      <c r="E55" s="414">
        <v>24</v>
      </c>
      <c r="F55" s="426">
        <v>35.6</v>
      </c>
      <c r="G55" s="90">
        <v>4.3</v>
      </c>
      <c r="H55" s="90">
        <v>0</v>
      </c>
      <c r="I55" s="91">
        <v>0.5</v>
      </c>
      <c r="J55" s="68"/>
    </row>
    <row r="56" spans="1:10" ht="30.6" customHeight="1" x14ac:dyDescent="0.3">
      <c r="A56" s="132">
        <v>44196</v>
      </c>
      <c r="B56" s="424" t="s">
        <v>506</v>
      </c>
      <c r="C56" s="182" t="s">
        <v>502</v>
      </c>
      <c r="D56" s="124">
        <v>2894</v>
      </c>
      <c r="E56" s="414">
        <v>2689</v>
      </c>
      <c r="F56" s="426">
        <v>87.1</v>
      </c>
      <c r="G56" s="90">
        <v>71.400000000000006</v>
      </c>
      <c r="H56" s="90">
        <v>4.9000000000000004</v>
      </c>
      <c r="I56" s="91">
        <v>68.5</v>
      </c>
      <c r="J56" s="68"/>
    </row>
    <row r="57" spans="1:10" ht="30.6" customHeight="1" x14ac:dyDescent="0.3">
      <c r="A57" s="132">
        <v>44196</v>
      </c>
      <c r="B57" s="424" t="s">
        <v>97</v>
      </c>
      <c r="C57" s="182" t="s">
        <v>500</v>
      </c>
      <c r="D57" s="124">
        <v>423</v>
      </c>
      <c r="E57" s="414">
        <v>416</v>
      </c>
      <c r="F57" s="426">
        <v>76.3</v>
      </c>
      <c r="G57" s="90">
        <v>22.3</v>
      </c>
      <c r="H57" s="90">
        <v>2</v>
      </c>
      <c r="I57" s="91">
        <v>20.3</v>
      </c>
      <c r="J57" s="68"/>
    </row>
    <row r="58" spans="1:10" ht="30.6" customHeight="1" x14ac:dyDescent="0.3">
      <c r="A58" s="132">
        <v>44196</v>
      </c>
      <c r="B58" s="424" t="s">
        <v>97</v>
      </c>
      <c r="C58" s="182" t="s">
        <v>501</v>
      </c>
      <c r="D58" s="124">
        <v>12</v>
      </c>
      <c r="E58" s="414">
        <v>2</v>
      </c>
      <c r="F58" s="426">
        <v>47.6</v>
      </c>
      <c r="G58" s="90">
        <v>0</v>
      </c>
      <c r="H58" s="90">
        <v>0</v>
      </c>
      <c r="I58" s="91">
        <v>0</v>
      </c>
      <c r="J58" s="68"/>
    </row>
    <row r="59" spans="1:10" ht="30.6" customHeight="1" x14ac:dyDescent="0.3">
      <c r="A59" s="132">
        <v>44196</v>
      </c>
      <c r="B59" s="424" t="s">
        <v>97</v>
      </c>
      <c r="C59" s="182" t="s">
        <v>502</v>
      </c>
      <c r="D59" s="124">
        <v>2646</v>
      </c>
      <c r="E59" s="414">
        <v>2639</v>
      </c>
      <c r="F59" s="426">
        <v>95</v>
      </c>
      <c r="G59" s="90">
        <v>68.2</v>
      </c>
      <c r="H59" s="90">
        <v>11.4</v>
      </c>
      <c r="I59" s="91">
        <v>59.3</v>
      </c>
      <c r="J59" s="68"/>
    </row>
    <row r="60" spans="1:10" ht="30.6" customHeight="1" x14ac:dyDescent="0.3">
      <c r="A60" s="132">
        <v>44196</v>
      </c>
      <c r="B60" s="424" t="s">
        <v>507</v>
      </c>
      <c r="C60" s="182" t="s">
        <v>500</v>
      </c>
      <c r="D60" s="124">
        <v>799</v>
      </c>
      <c r="E60" s="414">
        <v>688</v>
      </c>
      <c r="F60" s="426">
        <v>77.400000000000006</v>
      </c>
      <c r="G60" s="90">
        <v>20</v>
      </c>
      <c r="H60" s="90">
        <v>2</v>
      </c>
      <c r="I60" s="91">
        <v>18</v>
      </c>
      <c r="J60" s="68"/>
    </row>
    <row r="61" spans="1:10" ht="30.6" customHeight="1" x14ac:dyDescent="0.3">
      <c r="A61" s="132">
        <v>44196</v>
      </c>
      <c r="B61" s="424" t="s">
        <v>507</v>
      </c>
      <c r="C61" s="182" t="s">
        <v>501</v>
      </c>
      <c r="D61" s="124">
        <v>4</v>
      </c>
      <c r="E61" s="414">
        <v>0</v>
      </c>
      <c r="F61" s="426">
        <v>47.2</v>
      </c>
      <c r="G61" s="90">
        <v>0</v>
      </c>
      <c r="H61" s="90">
        <v>0</v>
      </c>
      <c r="I61" s="91">
        <v>0</v>
      </c>
      <c r="J61" s="68"/>
    </row>
    <row r="62" spans="1:10" ht="30.6" customHeight="1" x14ac:dyDescent="0.3">
      <c r="A62" s="132">
        <v>44196</v>
      </c>
      <c r="B62" s="424" t="s">
        <v>507</v>
      </c>
      <c r="C62" s="182" t="s">
        <v>502</v>
      </c>
      <c r="D62" s="124">
        <v>4218</v>
      </c>
      <c r="E62" s="414">
        <v>4216</v>
      </c>
      <c r="F62" s="426">
        <v>90</v>
      </c>
      <c r="G62" s="90">
        <v>51</v>
      </c>
      <c r="H62" s="90">
        <v>11.4</v>
      </c>
      <c r="I62" s="91">
        <v>45.6</v>
      </c>
      <c r="J62" s="68"/>
    </row>
    <row r="63" spans="1:10" ht="30.6" customHeight="1" x14ac:dyDescent="0.3">
      <c r="A63" s="132">
        <v>44561</v>
      </c>
      <c r="B63" s="424" t="s">
        <v>506</v>
      </c>
      <c r="C63" s="182" t="s">
        <v>500</v>
      </c>
      <c r="D63" s="124">
        <v>748</v>
      </c>
      <c r="E63" s="414">
        <v>651</v>
      </c>
      <c r="F63" s="426">
        <v>67.3</v>
      </c>
      <c r="G63" s="90">
        <v>24.4</v>
      </c>
      <c r="H63" s="90">
        <v>3.2</v>
      </c>
      <c r="I63" s="91">
        <v>21.1</v>
      </c>
      <c r="J63" s="68"/>
    </row>
    <row r="64" spans="1:10" ht="30.6" customHeight="1" x14ac:dyDescent="0.3">
      <c r="A64" s="132">
        <v>44561</v>
      </c>
      <c r="B64" s="424" t="s">
        <v>506</v>
      </c>
      <c r="C64" s="182" t="s">
        <v>501</v>
      </c>
      <c r="D64" s="124">
        <v>42</v>
      </c>
      <c r="E64" s="414">
        <v>18</v>
      </c>
      <c r="F64" s="426">
        <v>40.200000000000003</v>
      </c>
      <c r="G64" s="90">
        <v>3.6</v>
      </c>
      <c r="H64" s="90">
        <v>0</v>
      </c>
      <c r="I64" s="91">
        <v>0.5</v>
      </c>
      <c r="J64" s="68"/>
    </row>
    <row r="65" spans="1:10" ht="30.6" customHeight="1" x14ac:dyDescent="0.3">
      <c r="A65" s="132">
        <v>44561</v>
      </c>
      <c r="B65" s="424" t="s">
        <v>506</v>
      </c>
      <c r="C65" s="182" t="s">
        <v>502</v>
      </c>
      <c r="D65" s="124">
        <v>3417</v>
      </c>
      <c r="E65" s="414">
        <v>3382</v>
      </c>
      <c r="F65" s="426">
        <v>88.5</v>
      </c>
      <c r="G65" s="90">
        <v>74.7</v>
      </c>
      <c r="H65" s="90">
        <v>10.9</v>
      </c>
      <c r="I65" s="91">
        <v>72.099999999999994</v>
      </c>
      <c r="J65" s="68"/>
    </row>
    <row r="66" spans="1:10" ht="30.6" customHeight="1" x14ac:dyDescent="0.3">
      <c r="A66" s="132">
        <v>44561</v>
      </c>
      <c r="B66" s="424" t="s">
        <v>97</v>
      </c>
      <c r="C66" s="182" t="s">
        <v>500</v>
      </c>
      <c r="D66" s="124">
        <v>451</v>
      </c>
      <c r="E66" s="414">
        <v>445</v>
      </c>
      <c r="F66" s="426">
        <v>77.3</v>
      </c>
      <c r="G66" s="90">
        <v>23.8</v>
      </c>
      <c r="H66" s="90">
        <v>2.1</v>
      </c>
      <c r="I66" s="91">
        <v>21.7</v>
      </c>
      <c r="J66" s="68"/>
    </row>
    <row r="67" spans="1:10" ht="30.6" customHeight="1" x14ac:dyDescent="0.3">
      <c r="A67" s="132">
        <v>44561</v>
      </c>
      <c r="B67" s="424" t="s">
        <v>97</v>
      </c>
      <c r="C67" s="182" t="s">
        <v>501</v>
      </c>
      <c r="D67" s="124">
        <v>10</v>
      </c>
      <c r="E67" s="414">
        <v>7</v>
      </c>
      <c r="F67" s="426">
        <v>50.9</v>
      </c>
      <c r="G67" s="90">
        <v>2</v>
      </c>
      <c r="H67" s="90">
        <v>0</v>
      </c>
      <c r="I67" s="91">
        <v>0.1</v>
      </c>
      <c r="J67" s="68"/>
    </row>
    <row r="68" spans="1:10" ht="30.6" customHeight="1" x14ac:dyDescent="0.3">
      <c r="A68" s="132">
        <v>44561</v>
      </c>
      <c r="B68" s="424" t="s">
        <v>97</v>
      </c>
      <c r="C68" s="182" t="s">
        <v>502</v>
      </c>
      <c r="D68" s="124">
        <v>2319</v>
      </c>
      <c r="E68" s="414">
        <v>2294</v>
      </c>
      <c r="F68" s="426">
        <v>95.8</v>
      </c>
      <c r="G68" s="90">
        <v>63.8</v>
      </c>
      <c r="H68" s="90">
        <v>9.1999999999999993</v>
      </c>
      <c r="I68" s="91">
        <v>61.8</v>
      </c>
      <c r="J68" s="68"/>
    </row>
    <row r="69" spans="1:10" ht="30.6" customHeight="1" x14ac:dyDescent="0.3">
      <c r="A69" s="132">
        <v>44561</v>
      </c>
      <c r="B69" s="424" t="s">
        <v>507</v>
      </c>
      <c r="C69" s="182" t="s">
        <v>500</v>
      </c>
      <c r="D69" s="124">
        <v>869</v>
      </c>
      <c r="E69" s="414">
        <v>729</v>
      </c>
      <c r="F69" s="426">
        <v>76.900000000000006</v>
      </c>
      <c r="G69" s="90">
        <v>19.5</v>
      </c>
      <c r="H69" s="90">
        <v>2.2999999999999998</v>
      </c>
      <c r="I69" s="91">
        <v>17.100000000000001</v>
      </c>
      <c r="J69" s="68"/>
    </row>
    <row r="70" spans="1:10" ht="30.6" customHeight="1" x14ac:dyDescent="0.3">
      <c r="A70" s="132">
        <v>44561</v>
      </c>
      <c r="B70" s="424" t="s">
        <v>507</v>
      </c>
      <c r="C70" s="182" t="s">
        <v>501</v>
      </c>
      <c r="D70" s="124">
        <v>7</v>
      </c>
      <c r="E70" s="414">
        <v>0</v>
      </c>
      <c r="F70" s="426">
        <v>49</v>
      </c>
      <c r="G70" s="90">
        <v>0</v>
      </c>
      <c r="H70" s="90">
        <v>0</v>
      </c>
      <c r="I70" s="91">
        <v>0</v>
      </c>
      <c r="J70" s="68"/>
    </row>
    <row r="71" spans="1:10" ht="30.6" customHeight="1" x14ac:dyDescent="0.3">
      <c r="A71" s="132">
        <v>44561</v>
      </c>
      <c r="B71" s="424" t="s">
        <v>507</v>
      </c>
      <c r="C71" s="182" t="s">
        <v>502</v>
      </c>
      <c r="D71" s="124">
        <v>4734</v>
      </c>
      <c r="E71" s="414">
        <v>4431</v>
      </c>
      <c r="F71" s="426">
        <v>93.8</v>
      </c>
      <c r="G71" s="90">
        <v>41.5</v>
      </c>
      <c r="H71" s="90">
        <v>11.1</v>
      </c>
      <c r="I71" s="91">
        <v>39.799999999999997</v>
      </c>
      <c r="J71" s="68"/>
    </row>
    <row r="72" spans="1:10" ht="30.6" customHeight="1" x14ac:dyDescent="0.3">
      <c r="A72" s="395"/>
      <c r="H72" s="92"/>
      <c r="J72" s="68"/>
    </row>
    <row r="73" spans="1:10" ht="30.6" customHeight="1" x14ac:dyDescent="0.3">
      <c r="A73" s="395"/>
      <c r="H73" s="92"/>
      <c r="J73" s="68"/>
    </row>
    <row r="74" spans="1:10" ht="30.6" customHeight="1" x14ac:dyDescent="0.3">
      <c r="A74" s="395"/>
      <c r="H74" s="92"/>
      <c r="J74" s="68"/>
    </row>
    <row r="75" spans="1:10" ht="30.6" customHeight="1" x14ac:dyDescent="0.3">
      <c r="A75" s="395"/>
      <c r="H75" s="92"/>
      <c r="J75" s="68"/>
    </row>
    <row r="76" spans="1:10" ht="30.6" customHeight="1" x14ac:dyDescent="0.3">
      <c r="A76" s="395"/>
      <c r="H76" s="92"/>
      <c r="J76" s="68"/>
    </row>
    <row r="77" spans="1:10" ht="30.6" customHeight="1" x14ac:dyDescent="0.3">
      <c r="A77" s="395"/>
      <c r="H77" s="92"/>
      <c r="J77" s="68"/>
    </row>
    <row r="78" spans="1:10" ht="30.6" customHeight="1" x14ac:dyDescent="0.3">
      <c r="A78" s="395"/>
      <c r="H78" s="92"/>
      <c r="J78" s="68"/>
    </row>
    <row r="79" spans="1:10" ht="30.6" customHeight="1" x14ac:dyDescent="0.3">
      <c r="A79" s="395"/>
      <c r="H79" s="92"/>
      <c r="J79" s="68"/>
    </row>
    <row r="80" spans="1:10" ht="30.6" customHeight="1" x14ac:dyDescent="0.3">
      <c r="A80" s="395"/>
      <c r="H80" s="92"/>
      <c r="J80" s="68"/>
    </row>
    <row r="81" spans="1:10" ht="30.6" customHeight="1" x14ac:dyDescent="0.3">
      <c r="A81" s="395"/>
      <c r="H81" s="92"/>
      <c r="J81" s="68"/>
    </row>
    <row r="82" spans="1:10" ht="30.6" customHeight="1" x14ac:dyDescent="0.3">
      <c r="A82" s="395"/>
      <c r="H82" s="92"/>
      <c r="J82" s="68"/>
    </row>
    <row r="83" spans="1:10" ht="30.6" customHeight="1" x14ac:dyDescent="0.3">
      <c r="A83" s="395"/>
      <c r="H83" s="92"/>
      <c r="J83" s="68"/>
    </row>
    <row r="84" spans="1:10" ht="30.6" customHeight="1" x14ac:dyDescent="0.3">
      <c r="A84" s="395"/>
      <c r="H84" s="92"/>
      <c r="J84" s="68"/>
    </row>
    <row r="85" spans="1:10" ht="30.6" customHeight="1" x14ac:dyDescent="0.3">
      <c r="A85" s="395"/>
      <c r="H85" s="92"/>
      <c r="J85" s="68"/>
    </row>
    <row r="86" spans="1:10" ht="30.6" customHeight="1" x14ac:dyDescent="0.3">
      <c r="A86" s="395"/>
      <c r="H86" s="92"/>
      <c r="J86" s="68"/>
    </row>
    <row r="87" spans="1:10" ht="30.6" customHeight="1" x14ac:dyDescent="0.3">
      <c r="A87" s="395"/>
      <c r="I87" s="92"/>
      <c r="J87" s="68"/>
    </row>
    <row r="88" spans="1:10" ht="30.6" customHeight="1" x14ac:dyDescent="0.3">
      <c r="A88" s="395"/>
      <c r="I88" s="92"/>
      <c r="J88" s="68"/>
    </row>
    <row r="89" spans="1:10" ht="30.6" customHeight="1" x14ac:dyDescent="0.3">
      <c r="A89" s="395"/>
      <c r="I89" s="92"/>
      <c r="J89" s="68"/>
    </row>
    <row r="90" spans="1:10" ht="30.6" customHeight="1" x14ac:dyDescent="0.3">
      <c r="A90" s="395"/>
      <c r="I90" s="92"/>
      <c r="J90" s="68"/>
    </row>
    <row r="91" spans="1:10" ht="30.6" customHeight="1" x14ac:dyDescent="0.3">
      <c r="A91" s="395"/>
      <c r="I91" s="92"/>
      <c r="J91" s="68"/>
    </row>
    <row r="92" spans="1:10" ht="30.6" customHeight="1" x14ac:dyDescent="0.3">
      <c r="A92" s="395"/>
      <c r="I92" s="92"/>
      <c r="J92" s="68"/>
    </row>
    <row r="93" spans="1:10" ht="30.6" customHeight="1" x14ac:dyDescent="0.3">
      <c r="A93" s="395"/>
      <c r="I93" s="92"/>
      <c r="J93" s="68"/>
    </row>
    <row r="94" spans="1:10" ht="30.6" customHeight="1" x14ac:dyDescent="0.3">
      <c r="I94" s="92"/>
      <c r="J94" s="68"/>
    </row>
    <row r="95" spans="1:10" ht="30.6" customHeight="1" x14ac:dyDescent="0.3">
      <c r="I95" s="92"/>
      <c r="J95" s="68"/>
    </row>
    <row r="96" spans="1:10" ht="30.6" customHeight="1" x14ac:dyDescent="0.3">
      <c r="I96" s="92"/>
      <c r="J96" s="68"/>
    </row>
    <row r="97" spans="9:10" ht="30.6" customHeight="1" x14ac:dyDescent="0.3">
      <c r="I97" s="92"/>
      <c r="J97" s="68"/>
    </row>
    <row r="98" spans="9:10" ht="30.6" customHeight="1" x14ac:dyDescent="0.3">
      <c r="I98" s="92"/>
      <c r="J98" s="68"/>
    </row>
    <row r="99" spans="9:10" ht="30.6" customHeight="1" x14ac:dyDescent="0.3">
      <c r="I99" s="92"/>
      <c r="J99" s="68"/>
    </row>
    <row r="100" spans="9:10" ht="30.6" customHeight="1" x14ac:dyDescent="0.3">
      <c r="I100" s="92"/>
      <c r="J100" s="68"/>
    </row>
    <row r="101" spans="9:10" ht="30.6" customHeight="1" x14ac:dyDescent="0.3">
      <c r="I101" s="92"/>
      <c r="J101" s="68"/>
    </row>
    <row r="102" spans="9:10" ht="30.6" customHeight="1" x14ac:dyDescent="0.3">
      <c r="I102" s="92"/>
      <c r="J102" s="68"/>
    </row>
    <row r="103" spans="9:10" ht="30.6" customHeight="1" x14ac:dyDescent="0.3">
      <c r="I103" s="92"/>
      <c r="J103" s="68"/>
    </row>
    <row r="104" spans="9:10" ht="30.6" customHeight="1" x14ac:dyDescent="0.3">
      <c r="I104" s="92"/>
      <c r="J104" s="68"/>
    </row>
    <row r="105" spans="9:10" ht="30.6" customHeight="1" x14ac:dyDescent="0.3">
      <c r="I105" s="92"/>
      <c r="J105" s="68"/>
    </row>
    <row r="106" spans="9:10" ht="30.6" customHeight="1" x14ac:dyDescent="0.3">
      <c r="I106" s="92"/>
      <c r="J106" s="68"/>
    </row>
    <row r="107" spans="9:10" ht="30.6" customHeight="1" x14ac:dyDescent="0.3">
      <c r="I107" s="92"/>
      <c r="J107" s="68"/>
    </row>
    <row r="108" spans="9:10" ht="30.6" customHeight="1" x14ac:dyDescent="0.3">
      <c r="I108" s="92"/>
      <c r="J108" s="68"/>
    </row>
    <row r="109" spans="9:10" ht="28.8" customHeight="1" x14ac:dyDescent="0.3">
      <c r="I109" s="92"/>
      <c r="J109" s="68"/>
    </row>
    <row r="110" spans="9:10" ht="28.8" customHeight="1" x14ac:dyDescent="0.3">
      <c r="I110" s="92"/>
      <c r="J110" s="68"/>
    </row>
    <row r="111" spans="9:10" ht="28.8" customHeight="1" x14ac:dyDescent="0.3">
      <c r="I111" s="92"/>
      <c r="J111" s="68"/>
    </row>
    <row r="112" spans="9:10" ht="28.8" customHeight="1" x14ac:dyDescent="0.3">
      <c r="I112" s="92"/>
      <c r="J112" s="68"/>
    </row>
    <row r="113" spans="9:10" ht="28.8" customHeight="1" x14ac:dyDescent="0.3">
      <c r="I113" s="92"/>
      <c r="J113" s="68"/>
    </row>
    <row r="114" spans="9:10" ht="28.8" customHeight="1" x14ac:dyDescent="0.3">
      <c r="I114" s="92"/>
      <c r="J114" s="68"/>
    </row>
    <row r="115" spans="9:10" ht="28.8" customHeight="1" x14ac:dyDescent="0.3">
      <c r="I115" s="92"/>
      <c r="J115" s="68"/>
    </row>
    <row r="116" spans="9:10" ht="28.8" customHeight="1" x14ac:dyDescent="0.3">
      <c r="I116" s="92"/>
      <c r="J116" s="68"/>
    </row>
    <row r="117" spans="9:10" ht="28.8" customHeight="1" x14ac:dyDescent="0.3">
      <c r="I117" s="92"/>
      <c r="J117" s="68"/>
    </row>
    <row r="118" spans="9:10" ht="28.8" customHeight="1" x14ac:dyDescent="0.3">
      <c r="I118" s="92"/>
      <c r="J118" s="68"/>
    </row>
    <row r="119" spans="9:10" ht="28.8" customHeight="1" x14ac:dyDescent="0.3">
      <c r="I119" s="92"/>
      <c r="J119" s="68"/>
    </row>
    <row r="120" spans="9:10" ht="28.8" customHeight="1" x14ac:dyDescent="0.3">
      <c r="I120" s="92"/>
      <c r="J120" s="68"/>
    </row>
    <row r="121" spans="9:10" ht="28.8" customHeight="1" x14ac:dyDescent="0.3">
      <c r="I121" s="92"/>
      <c r="J121" s="68"/>
    </row>
    <row r="122" spans="9:10" ht="28.8" customHeight="1" x14ac:dyDescent="0.3">
      <c r="I122" s="92"/>
      <c r="J122" s="68"/>
    </row>
    <row r="123" spans="9:10" ht="28.8" customHeight="1" x14ac:dyDescent="0.3">
      <c r="I123" s="92"/>
      <c r="J123" s="68"/>
    </row>
    <row r="124" spans="9:10" ht="28.8" customHeight="1" x14ac:dyDescent="0.3">
      <c r="I124" s="92"/>
      <c r="J124" s="68"/>
    </row>
    <row r="125" spans="9:10" ht="28.8" customHeight="1" x14ac:dyDescent="0.3">
      <c r="I125" s="92"/>
      <c r="J125" s="68"/>
    </row>
    <row r="126" spans="9:10" ht="28.8" customHeight="1" x14ac:dyDescent="0.3">
      <c r="I126" s="92"/>
      <c r="J126" s="68"/>
    </row>
    <row r="127" spans="9:10" ht="28.8" customHeight="1" x14ac:dyDescent="0.3">
      <c r="I127" s="92"/>
      <c r="J127" s="68"/>
    </row>
    <row r="128" spans="9:10" ht="28.8" customHeight="1" x14ac:dyDescent="0.3">
      <c r="I128" s="92"/>
      <c r="J128" s="68"/>
    </row>
    <row r="129" spans="9:10" ht="28.8" customHeight="1" x14ac:dyDescent="0.3">
      <c r="I129" s="92"/>
      <c r="J129" s="68"/>
    </row>
    <row r="130" spans="9:10" ht="28.8" customHeight="1" x14ac:dyDescent="0.3">
      <c r="I130" s="92"/>
      <c r="J130" s="68"/>
    </row>
    <row r="131" spans="9:10" ht="28.8" customHeight="1" x14ac:dyDescent="0.3">
      <c r="I131" s="92"/>
      <c r="J131" s="68"/>
    </row>
    <row r="132" spans="9:10" ht="28.8" customHeight="1" x14ac:dyDescent="0.3">
      <c r="I132" s="92"/>
      <c r="J132" s="68"/>
    </row>
    <row r="133" spans="9:10" ht="28.8" customHeight="1" x14ac:dyDescent="0.3">
      <c r="I133" s="92"/>
      <c r="J133" s="68"/>
    </row>
    <row r="134" spans="9:10" ht="28.8" customHeight="1" x14ac:dyDescent="0.3">
      <c r="I134" s="92"/>
      <c r="J134" s="68"/>
    </row>
    <row r="135" spans="9:10" ht="28.8" customHeight="1" x14ac:dyDescent="0.3">
      <c r="I135" s="92"/>
      <c r="J135" s="68"/>
    </row>
    <row r="136" spans="9:10" ht="28.8" customHeight="1" x14ac:dyDescent="0.3">
      <c r="I136" s="92"/>
      <c r="J136" s="68"/>
    </row>
    <row r="137" spans="9:10" ht="28.8" customHeight="1" x14ac:dyDescent="0.3">
      <c r="I137" s="92"/>
      <c r="J137" s="68"/>
    </row>
    <row r="138" spans="9:10" ht="28.8" customHeight="1" x14ac:dyDescent="0.3">
      <c r="I138" s="92"/>
      <c r="J138" s="68"/>
    </row>
    <row r="139" spans="9:10" ht="28.8" customHeight="1" x14ac:dyDescent="0.3">
      <c r="I139" s="92"/>
      <c r="J139" s="68"/>
    </row>
    <row r="140" spans="9:10" ht="28.8" customHeight="1" x14ac:dyDescent="0.3">
      <c r="I140" s="92"/>
      <c r="J140" s="68"/>
    </row>
    <row r="141" spans="9:10" ht="28.8" customHeight="1" x14ac:dyDescent="0.3">
      <c r="I141" s="92"/>
      <c r="J141" s="68"/>
    </row>
    <row r="142" spans="9:10" ht="28.8" customHeight="1" x14ac:dyDescent="0.3">
      <c r="I142" s="92"/>
      <c r="J142" s="68"/>
    </row>
    <row r="143" spans="9:10" ht="28.8" customHeight="1" x14ac:dyDescent="0.3">
      <c r="I143" s="92"/>
      <c r="J143" s="68"/>
    </row>
    <row r="144" spans="9:10" ht="28.8" customHeight="1" x14ac:dyDescent="0.3">
      <c r="I144" s="92"/>
      <c r="J144" s="68"/>
    </row>
    <row r="145" spans="9:10" ht="28.8" customHeight="1" x14ac:dyDescent="0.3">
      <c r="I145" s="92"/>
      <c r="J145" s="68"/>
    </row>
    <row r="146" spans="9:10" ht="28.8" customHeight="1" x14ac:dyDescent="0.3">
      <c r="I146" s="92"/>
      <c r="J146" s="68"/>
    </row>
    <row r="147" spans="9:10" ht="28.8" customHeight="1" x14ac:dyDescent="0.3">
      <c r="I147" s="92"/>
      <c r="J147" s="68"/>
    </row>
    <row r="148" spans="9:10" ht="28.8" customHeight="1" x14ac:dyDescent="0.3">
      <c r="I148" s="92"/>
      <c r="J148" s="68"/>
    </row>
    <row r="149" spans="9:10" ht="28.8" customHeight="1" x14ac:dyDescent="0.3">
      <c r="I149" s="92"/>
      <c r="J149" s="68"/>
    </row>
    <row r="150" spans="9:10" ht="28.8" customHeight="1" x14ac:dyDescent="0.3">
      <c r="I150" s="92"/>
      <c r="J150" s="68"/>
    </row>
    <row r="151" spans="9:10" ht="28.8" customHeight="1" x14ac:dyDescent="0.3">
      <c r="I151" s="92"/>
      <c r="J151" s="68"/>
    </row>
    <row r="152" spans="9:10" ht="28.8" customHeight="1" x14ac:dyDescent="0.3">
      <c r="I152" s="92"/>
      <c r="J152" s="68"/>
    </row>
    <row r="153" spans="9:10" ht="28.8" customHeight="1" x14ac:dyDescent="0.3">
      <c r="I153" s="92"/>
      <c r="J153" s="68"/>
    </row>
    <row r="154" spans="9:10" ht="28.8" customHeight="1" x14ac:dyDescent="0.3">
      <c r="I154" s="92"/>
      <c r="J154" s="68"/>
    </row>
    <row r="155" spans="9:10" ht="28.8" customHeight="1" x14ac:dyDescent="0.3">
      <c r="I155" s="92"/>
      <c r="J155" s="68"/>
    </row>
    <row r="156" spans="9:10" ht="28.8" customHeight="1" x14ac:dyDescent="0.3">
      <c r="I156" s="92"/>
      <c r="J156" s="68"/>
    </row>
    <row r="157" spans="9:10" ht="28.8" customHeight="1" x14ac:dyDescent="0.3">
      <c r="I157" s="92"/>
      <c r="J157" s="68"/>
    </row>
    <row r="158" spans="9:10" ht="28.8" customHeight="1" x14ac:dyDescent="0.3">
      <c r="I158" s="92"/>
      <c r="J158" s="68"/>
    </row>
    <row r="159" spans="9:10" ht="28.8" customHeight="1" x14ac:dyDescent="0.3">
      <c r="I159" s="92"/>
      <c r="J159" s="68"/>
    </row>
    <row r="160" spans="9:10" ht="28.8" customHeight="1" x14ac:dyDescent="0.3">
      <c r="I160" s="92"/>
      <c r="J160" s="68"/>
    </row>
    <row r="161" spans="9:10" ht="28.8" customHeight="1" x14ac:dyDescent="0.3">
      <c r="I161" s="92"/>
      <c r="J161" s="68"/>
    </row>
    <row r="162" spans="9:10" ht="28.8" customHeight="1" x14ac:dyDescent="0.3">
      <c r="I162" s="92"/>
      <c r="J162" s="68"/>
    </row>
    <row r="163" spans="9:10" ht="28.8" customHeight="1" x14ac:dyDescent="0.3">
      <c r="I163" s="92"/>
      <c r="J163" s="68"/>
    </row>
    <row r="164" spans="9:10" ht="28.8" customHeight="1" x14ac:dyDescent="0.3">
      <c r="I164" s="92"/>
      <c r="J164" s="68"/>
    </row>
    <row r="165" spans="9:10" ht="28.8" customHeight="1" x14ac:dyDescent="0.3">
      <c r="I165" s="92"/>
      <c r="J165" s="68"/>
    </row>
    <row r="166" spans="9:10" ht="28.8" customHeight="1" x14ac:dyDescent="0.3">
      <c r="I166" s="92"/>
      <c r="J166" s="68"/>
    </row>
    <row r="167" spans="9:10" ht="28.8" customHeight="1" x14ac:dyDescent="0.3">
      <c r="I167" s="92"/>
      <c r="J167" s="68"/>
    </row>
    <row r="168" spans="9:10" ht="28.8" customHeight="1" x14ac:dyDescent="0.3">
      <c r="I168" s="92"/>
      <c r="J168" s="68"/>
    </row>
    <row r="169" spans="9:10" ht="28.8" customHeight="1" x14ac:dyDescent="0.3">
      <c r="I169" s="92"/>
      <c r="J169" s="68"/>
    </row>
    <row r="170" spans="9:10" ht="28.8" customHeight="1" x14ac:dyDescent="0.3">
      <c r="I170" s="92"/>
      <c r="J170" s="68"/>
    </row>
    <row r="171" spans="9:10" ht="28.8" customHeight="1" x14ac:dyDescent="0.3">
      <c r="I171" s="92"/>
      <c r="J171" s="68"/>
    </row>
    <row r="172" spans="9:10" ht="28.8" customHeight="1" x14ac:dyDescent="0.3">
      <c r="I172" s="92"/>
      <c r="J172" s="68"/>
    </row>
    <row r="173" spans="9:10" ht="28.8" customHeight="1" x14ac:dyDescent="0.3">
      <c r="I173" s="92"/>
      <c r="J173" s="68"/>
    </row>
  </sheetData>
  <autoFilter ref="A5:C5" xr:uid="{F63417E7-51D4-4E51-BC9D-87C05D3D467F}"/>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F7A-C13E-478E-8849-24D897D5B153}">
  <sheetPr>
    <tabColor rgb="FFF5E8F3"/>
  </sheetPr>
  <dimension ref="A1:E120"/>
  <sheetViews>
    <sheetView zoomScaleNormal="100" workbookViewId="0">
      <pane xSplit="2" ySplit="4" topLeftCell="C23"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68" customWidth="1"/>
    <col min="2" max="2" width="27.44140625" style="68" customWidth="1"/>
    <col min="3" max="3" width="22.88671875" style="71" customWidth="1"/>
    <col min="4" max="4" width="22.88671875" style="427" customWidth="1"/>
    <col min="5" max="5" width="25.21875" style="427" customWidth="1"/>
    <col min="6" max="6" width="9.21875" style="68"/>
    <col min="7" max="7" width="10" style="68" customWidth="1"/>
    <col min="8" max="16384" width="9.21875" style="68"/>
  </cols>
  <sheetData>
    <row r="1" spans="1:5" ht="18" customHeight="1" x14ac:dyDescent="0.3">
      <c r="A1" s="382" t="s">
        <v>513</v>
      </c>
      <c r="B1" s="382" t="s">
        <v>514</v>
      </c>
    </row>
    <row r="2" spans="1:5" s="397" customFormat="1" ht="18" customHeight="1" x14ac:dyDescent="0.3">
      <c r="B2" s="131" t="s">
        <v>515</v>
      </c>
      <c r="C2" s="399"/>
      <c r="D2" s="428"/>
      <c r="E2" s="428"/>
    </row>
    <row r="3" spans="1:5" ht="18" customHeight="1" x14ac:dyDescent="0.3">
      <c r="C3" s="395"/>
      <c r="D3" s="394"/>
      <c r="E3" s="394"/>
    </row>
    <row r="4" spans="1:5" s="432" customFormat="1" ht="30" customHeight="1" thickBot="1" x14ac:dyDescent="0.35">
      <c r="A4" s="429"/>
      <c r="B4" s="429"/>
      <c r="C4" s="430" t="s">
        <v>516</v>
      </c>
      <c r="D4" s="431" t="s">
        <v>517</v>
      </c>
      <c r="E4" s="431" t="s">
        <v>518</v>
      </c>
    </row>
    <row r="5" spans="1:5" ht="30" customHeight="1" x14ac:dyDescent="0.3">
      <c r="A5" s="134">
        <v>41274</v>
      </c>
      <c r="B5" s="424" t="s">
        <v>519</v>
      </c>
      <c r="C5" s="74">
        <v>40</v>
      </c>
      <c r="D5" s="433">
        <v>1.9</v>
      </c>
      <c r="E5" s="433">
        <v>2.9</v>
      </c>
    </row>
    <row r="6" spans="1:5" s="383" customFormat="1" ht="30" customHeight="1" x14ac:dyDescent="0.3">
      <c r="A6" s="471">
        <v>41274</v>
      </c>
      <c r="B6" s="434" t="s">
        <v>520</v>
      </c>
      <c r="C6" s="433">
        <v>96</v>
      </c>
      <c r="D6" s="427">
        <v>10.9</v>
      </c>
      <c r="E6" s="433">
        <v>16.7</v>
      </c>
    </row>
    <row r="7" spans="1:5" ht="30" customHeight="1" x14ac:dyDescent="0.3">
      <c r="A7" s="134">
        <v>41639</v>
      </c>
      <c r="B7" s="424" t="s">
        <v>519</v>
      </c>
      <c r="C7" s="74">
        <v>38</v>
      </c>
      <c r="D7" s="433">
        <v>2.2999999999999998</v>
      </c>
      <c r="E7" s="433">
        <v>3.4</v>
      </c>
    </row>
    <row r="8" spans="1:5" s="383" customFormat="1" ht="30" customHeight="1" x14ac:dyDescent="0.3">
      <c r="A8" s="471">
        <v>41639</v>
      </c>
      <c r="B8" s="434" t="s">
        <v>520</v>
      </c>
      <c r="C8" s="433">
        <v>96</v>
      </c>
      <c r="D8" s="433">
        <v>12.6</v>
      </c>
      <c r="E8" s="433">
        <v>19</v>
      </c>
    </row>
    <row r="9" spans="1:5" ht="30" customHeight="1" x14ac:dyDescent="0.3">
      <c r="A9" s="134">
        <v>42004</v>
      </c>
      <c r="B9" s="424" t="s">
        <v>519</v>
      </c>
      <c r="C9" s="74">
        <v>56</v>
      </c>
      <c r="D9" s="433">
        <v>1.6</v>
      </c>
      <c r="E9" s="433">
        <v>2.5</v>
      </c>
    </row>
    <row r="10" spans="1:5" s="383" customFormat="1" ht="30" customHeight="1" x14ac:dyDescent="0.3">
      <c r="A10" s="471">
        <v>42004</v>
      </c>
      <c r="B10" s="434" t="s">
        <v>520</v>
      </c>
      <c r="C10" s="433">
        <v>95</v>
      </c>
      <c r="D10" s="433">
        <v>17</v>
      </c>
      <c r="E10" s="433">
        <v>25.2</v>
      </c>
    </row>
    <row r="11" spans="1:5" ht="30" customHeight="1" x14ac:dyDescent="0.3">
      <c r="A11" s="134">
        <v>42369</v>
      </c>
      <c r="B11" s="424" t="s">
        <v>519</v>
      </c>
      <c r="C11" s="74">
        <v>56</v>
      </c>
      <c r="D11" s="433">
        <v>1.6</v>
      </c>
      <c r="E11" s="433">
        <v>2.2000000000000002</v>
      </c>
    </row>
    <row r="12" spans="1:5" s="383" customFormat="1" ht="30" customHeight="1" x14ac:dyDescent="0.3">
      <c r="A12" s="471">
        <v>42369</v>
      </c>
      <c r="B12" s="434" t="s">
        <v>520</v>
      </c>
      <c r="C12" s="433">
        <v>100</v>
      </c>
      <c r="D12" s="433">
        <v>17.2</v>
      </c>
      <c r="E12" s="433">
        <v>25.4</v>
      </c>
    </row>
    <row r="13" spans="1:5" ht="30" customHeight="1" x14ac:dyDescent="0.3">
      <c r="A13" s="134">
        <v>42735</v>
      </c>
      <c r="B13" s="424" t="s">
        <v>519</v>
      </c>
      <c r="C13" s="74">
        <v>69</v>
      </c>
      <c r="D13" s="433">
        <v>1.6</v>
      </c>
      <c r="E13" s="433">
        <v>2.1</v>
      </c>
    </row>
    <row r="14" spans="1:5" s="383" customFormat="1" ht="30" customHeight="1" x14ac:dyDescent="0.3">
      <c r="A14" s="471">
        <v>42735</v>
      </c>
      <c r="B14" s="434" t="s">
        <v>520</v>
      </c>
      <c r="C14" s="433">
        <v>100</v>
      </c>
      <c r="D14" s="433">
        <v>17.899999999999999</v>
      </c>
      <c r="E14" s="433">
        <v>26.8</v>
      </c>
    </row>
    <row r="15" spans="1:5" ht="30" customHeight="1" x14ac:dyDescent="0.3">
      <c r="A15" s="134">
        <v>43100</v>
      </c>
      <c r="B15" s="424" t="s">
        <v>519</v>
      </c>
      <c r="C15" s="74">
        <v>76</v>
      </c>
      <c r="D15" s="433">
        <v>1.6</v>
      </c>
      <c r="E15" s="433">
        <v>2.2999999999999998</v>
      </c>
    </row>
    <row r="16" spans="1:5" s="383" customFormat="1" ht="30" customHeight="1" x14ac:dyDescent="0.3">
      <c r="A16" s="471">
        <v>43100</v>
      </c>
      <c r="B16" s="434" t="s">
        <v>520</v>
      </c>
      <c r="C16" s="433">
        <v>100</v>
      </c>
      <c r="D16" s="433">
        <v>18.3</v>
      </c>
      <c r="E16" s="433">
        <v>27.4</v>
      </c>
    </row>
    <row r="17" spans="1:5" ht="30" customHeight="1" x14ac:dyDescent="0.3">
      <c r="A17" s="134">
        <v>43465</v>
      </c>
      <c r="B17" s="424" t="s">
        <v>519</v>
      </c>
      <c r="C17" s="74">
        <v>81</v>
      </c>
      <c r="D17" s="433">
        <v>2</v>
      </c>
      <c r="E17" s="433">
        <v>3</v>
      </c>
    </row>
    <row r="18" spans="1:5" s="383" customFormat="1" ht="30" customHeight="1" x14ac:dyDescent="0.3">
      <c r="A18" s="471">
        <v>43465</v>
      </c>
      <c r="B18" s="434" t="s">
        <v>520</v>
      </c>
      <c r="C18" s="433">
        <v>100</v>
      </c>
      <c r="D18" s="433">
        <v>19.7</v>
      </c>
      <c r="E18" s="433">
        <v>28.7</v>
      </c>
    </row>
    <row r="19" spans="1:5" ht="30" customHeight="1" x14ac:dyDescent="0.3">
      <c r="A19" s="134">
        <v>43830</v>
      </c>
      <c r="B19" s="424" t="s">
        <v>519</v>
      </c>
      <c r="C19" s="74">
        <v>84</v>
      </c>
      <c r="D19" s="433">
        <v>2.1</v>
      </c>
      <c r="E19" s="433">
        <v>3.1</v>
      </c>
    </row>
    <row r="20" spans="1:5" s="383" customFormat="1" ht="30" customHeight="1" x14ac:dyDescent="0.3">
      <c r="A20" s="471">
        <v>43830</v>
      </c>
      <c r="B20" s="434" t="s">
        <v>520</v>
      </c>
      <c r="C20" s="433">
        <v>100</v>
      </c>
      <c r="D20" s="433">
        <v>18.7</v>
      </c>
      <c r="E20" s="433">
        <v>27.6</v>
      </c>
    </row>
    <row r="21" spans="1:5" ht="30" customHeight="1" x14ac:dyDescent="0.3">
      <c r="A21" s="134">
        <v>44196</v>
      </c>
      <c r="B21" s="424" t="s">
        <v>519</v>
      </c>
      <c r="C21" s="74">
        <v>86</v>
      </c>
      <c r="D21" s="433">
        <v>2.2000000000000002</v>
      </c>
      <c r="E21" s="433">
        <v>3</v>
      </c>
    </row>
    <row r="22" spans="1:5" s="383" customFormat="1" ht="30" customHeight="1" x14ac:dyDescent="0.3">
      <c r="A22" s="471">
        <v>44196</v>
      </c>
      <c r="B22" s="434" t="s">
        <v>520</v>
      </c>
      <c r="C22" s="433">
        <v>98</v>
      </c>
      <c r="D22" s="433">
        <v>20.6</v>
      </c>
      <c r="E22" s="433">
        <v>29.3</v>
      </c>
    </row>
    <row r="23" spans="1:5" ht="30" customHeight="1" x14ac:dyDescent="0.3">
      <c r="A23" s="134">
        <v>44561</v>
      </c>
      <c r="B23" s="424" t="s">
        <v>519</v>
      </c>
      <c r="C23" s="74">
        <v>95</v>
      </c>
      <c r="D23" s="435">
        <v>2.6</v>
      </c>
      <c r="E23" s="435">
        <v>3.6</v>
      </c>
    </row>
    <row r="24" spans="1:5" s="383" customFormat="1" ht="30" customHeight="1" x14ac:dyDescent="0.3">
      <c r="A24" s="471">
        <v>44561</v>
      </c>
      <c r="B24" s="434" t="s">
        <v>520</v>
      </c>
      <c r="C24" s="433">
        <v>99</v>
      </c>
      <c r="D24" s="433">
        <v>20.6</v>
      </c>
      <c r="E24" s="433">
        <v>28.9</v>
      </c>
    </row>
    <row r="25" spans="1:5" ht="30" customHeight="1" x14ac:dyDescent="0.3">
      <c r="A25" s="376"/>
      <c r="B25" s="424"/>
      <c r="C25" s="74"/>
      <c r="D25" s="433"/>
      <c r="E25" s="433"/>
    </row>
    <row r="26" spans="1:5" ht="30" customHeight="1" x14ac:dyDescent="0.3">
      <c r="A26" s="376"/>
      <c r="B26" s="424"/>
      <c r="C26" s="74"/>
      <c r="D26" s="433"/>
      <c r="E26" s="433"/>
    </row>
    <row r="27" spans="1:5" ht="30" customHeight="1" x14ac:dyDescent="0.3">
      <c r="A27" s="376"/>
      <c r="B27" s="424"/>
      <c r="C27" s="74"/>
      <c r="D27" s="433"/>
      <c r="E27" s="433"/>
    </row>
    <row r="28" spans="1:5" ht="30" customHeight="1" x14ac:dyDescent="0.3">
      <c r="A28" s="376"/>
      <c r="B28" s="424"/>
      <c r="C28" s="74"/>
      <c r="D28" s="433"/>
      <c r="E28" s="433"/>
    </row>
    <row r="29" spans="1:5" ht="30" customHeight="1" x14ac:dyDescent="0.3">
      <c r="A29" s="376"/>
      <c r="B29" s="424"/>
      <c r="C29" s="74"/>
      <c r="D29" s="433"/>
      <c r="E29" s="433"/>
    </row>
    <row r="30" spans="1:5" ht="30" customHeight="1" x14ac:dyDescent="0.3">
      <c r="A30" s="376"/>
      <c r="B30" s="424"/>
      <c r="C30" s="74"/>
      <c r="D30" s="433"/>
      <c r="E30" s="433"/>
    </row>
    <row r="31" spans="1:5" ht="30" customHeight="1" x14ac:dyDescent="0.3">
      <c r="A31" s="376"/>
      <c r="B31" s="424"/>
      <c r="C31" s="74"/>
      <c r="D31" s="433"/>
      <c r="E31" s="433"/>
    </row>
    <row r="32" spans="1:5" ht="30" customHeight="1" x14ac:dyDescent="0.3">
      <c r="A32" s="376"/>
      <c r="B32" s="424"/>
      <c r="C32" s="74"/>
      <c r="D32" s="433"/>
      <c r="E32" s="433"/>
    </row>
    <row r="33" spans="1:5" ht="30" customHeight="1" x14ac:dyDescent="0.3">
      <c r="A33" s="376"/>
      <c r="B33" s="424"/>
      <c r="C33" s="74"/>
      <c r="D33" s="433"/>
      <c r="E33" s="433"/>
    </row>
    <row r="34" spans="1:5" ht="30" customHeight="1" x14ac:dyDescent="0.3">
      <c r="A34" s="376"/>
      <c r="B34" s="424"/>
      <c r="C34" s="74"/>
      <c r="D34" s="433"/>
      <c r="E34" s="433"/>
    </row>
    <row r="35" spans="1:5" ht="30" customHeight="1" x14ac:dyDescent="0.3">
      <c r="A35" s="376"/>
      <c r="B35" s="424"/>
      <c r="C35" s="74"/>
      <c r="D35" s="433"/>
      <c r="E35" s="433"/>
    </row>
    <row r="36" spans="1:5" ht="30" customHeight="1" x14ac:dyDescent="0.3">
      <c r="A36" s="376"/>
      <c r="B36" s="424"/>
      <c r="C36" s="74"/>
      <c r="D36" s="433"/>
      <c r="E36" s="433"/>
    </row>
    <row r="37" spans="1:5" ht="30" customHeight="1" x14ac:dyDescent="0.3">
      <c r="A37" s="376"/>
      <c r="B37" s="424"/>
      <c r="C37" s="74"/>
      <c r="D37" s="433"/>
      <c r="E37" s="433"/>
    </row>
    <row r="38" spans="1:5" ht="30" customHeight="1" x14ac:dyDescent="0.3">
      <c r="A38" s="376"/>
      <c r="B38" s="424"/>
      <c r="C38" s="74"/>
      <c r="D38" s="433"/>
      <c r="E38" s="433"/>
    </row>
    <row r="39" spans="1:5" ht="30" customHeight="1" x14ac:dyDescent="0.3">
      <c r="A39" s="376"/>
      <c r="B39" s="424"/>
      <c r="C39" s="74"/>
      <c r="D39" s="433"/>
      <c r="E39" s="433"/>
    </row>
    <row r="40" spans="1:5" ht="30" customHeight="1" x14ac:dyDescent="0.3">
      <c r="A40" s="376"/>
      <c r="B40" s="424"/>
      <c r="C40" s="74"/>
      <c r="D40" s="433"/>
      <c r="E40" s="433"/>
    </row>
    <row r="41" spans="1:5" ht="30" customHeight="1" x14ac:dyDescent="0.3">
      <c r="A41" s="376"/>
      <c r="B41" s="424"/>
      <c r="C41" s="74"/>
      <c r="D41" s="433"/>
      <c r="E41" s="433"/>
    </row>
    <row r="42" spans="1:5" ht="30" customHeight="1" x14ac:dyDescent="0.3">
      <c r="A42" s="376"/>
      <c r="B42" s="424"/>
      <c r="C42" s="74"/>
      <c r="D42" s="433"/>
      <c r="E42" s="433"/>
    </row>
    <row r="43" spans="1:5" ht="30" customHeight="1" x14ac:dyDescent="0.3">
      <c r="A43" s="376"/>
      <c r="B43" s="424"/>
      <c r="C43" s="74"/>
      <c r="D43" s="433"/>
      <c r="E43" s="433"/>
    </row>
    <row r="44" spans="1:5" ht="30" customHeight="1" x14ac:dyDescent="0.3">
      <c r="A44" s="376"/>
      <c r="B44" s="424"/>
      <c r="C44" s="74"/>
      <c r="D44" s="433"/>
      <c r="E44" s="433"/>
    </row>
    <row r="45" spans="1:5" ht="30" customHeight="1" x14ac:dyDescent="0.3">
      <c r="A45" s="376"/>
      <c r="B45" s="424"/>
      <c r="C45" s="74"/>
      <c r="D45" s="433"/>
      <c r="E45" s="433"/>
    </row>
    <row r="46" spans="1:5" ht="30" customHeight="1" x14ac:dyDescent="0.3">
      <c r="A46" s="376"/>
      <c r="B46" s="424"/>
      <c r="C46" s="74"/>
      <c r="D46" s="433"/>
      <c r="E46" s="433"/>
    </row>
    <row r="47" spans="1:5" ht="30" customHeight="1" x14ac:dyDescent="0.3">
      <c r="A47" s="376"/>
      <c r="B47" s="424"/>
      <c r="C47" s="74"/>
      <c r="D47" s="433"/>
      <c r="E47" s="433"/>
    </row>
    <row r="48" spans="1:5" ht="30" customHeight="1" x14ac:dyDescent="0.3">
      <c r="A48" s="376"/>
      <c r="B48" s="424"/>
      <c r="C48" s="74"/>
      <c r="D48" s="433"/>
      <c r="E48" s="433"/>
    </row>
    <row r="49" spans="1:5" ht="30" customHeight="1" x14ac:dyDescent="0.3">
      <c r="A49" s="376"/>
      <c r="B49" s="424"/>
      <c r="C49" s="74"/>
      <c r="D49" s="433"/>
      <c r="E49" s="433"/>
    </row>
    <row r="50" spans="1:5" ht="30" customHeight="1" x14ac:dyDescent="0.3">
      <c r="A50" s="376"/>
      <c r="B50" s="424"/>
      <c r="C50" s="74"/>
      <c r="D50" s="433"/>
      <c r="E50" s="433"/>
    </row>
    <row r="51" spans="1:5" ht="30" customHeight="1" x14ac:dyDescent="0.3">
      <c r="A51" s="376"/>
      <c r="B51" s="424"/>
      <c r="C51" s="74"/>
      <c r="D51" s="433"/>
      <c r="E51" s="433"/>
    </row>
    <row r="52" spans="1:5" ht="30" customHeight="1" x14ac:dyDescent="0.3">
      <c r="A52" s="376"/>
      <c r="B52" s="424"/>
      <c r="C52" s="74"/>
      <c r="D52" s="433"/>
      <c r="E52" s="433"/>
    </row>
    <row r="53" spans="1:5" ht="30" customHeight="1" x14ac:dyDescent="0.3">
      <c r="A53" s="376"/>
      <c r="B53" s="424"/>
      <c r="C53" s="74"/>
      <c r="D53" s="433"/>
      <c r="E53" s="433"/>
    </row>
    <row r="54" spans="1:5" ht="30" customHeight="1" x14ac:dyDescent="0.3">
      <c r="A54" s="376"/>
      <c r="B54" s="424"/>
      <c r="C54" s="74"/>
      <c r="D54" s="433"/>
      <c r="E54" s="433"/>
    </row>
    <row r="55" spans="1:5" ht="30" customHeight="1" x14ac:dyDescent="0.3">
      <c r="A55" s="376"/>
      <c r="B55" s="424"/>
      <c r="C55" s="74"/>
      <c r="D55" s="433"/>
      <c r="E55" s="433"/>
    </row>
    <row r="56" spans="1:5" ht="30" customHeight="1" x14ac:dyDescent="0.3">
      <c r="A56" s="376"/>
      <c r="B56" s="424"/>
      <c r="C56" s="74"/>
      <c r="D56" s="433"/>
      <c r="E56" s="433"/>
    </row>
    <row r="57" spans="1:5" ht="30" customHeight="1" x14ac:dyDescent="0.3">
      <c r="A57" s="376"/>
      <c r="B57" s="424"/>
      <c r="C57" s="74"/>
      <c r="D57" s="433"/>
      <c r="E57" s="433"/>
    </row>
    <row r="58" spans="1:5" ht="30" customHeight="1" x14ac:dyDescent="0.3">
      <c r="A58" s="376"/>
      <c r="B58" s="424"/>
      <c r="C58" s="74"/>
      <c r="D58" s="433"/>
      <c r="E58" s="433"/>
    </row>
    <row r="59" spans="1:5" ht="30" customHeight="1" x14ac:dyDescent="0.3">
      <c r="A59" s="376"/>
      <c r="B59" s="424"/>
      <c r="C59" s="74"/>
      <c r="D59" s="433"/>
      <c r="E59" s="433"/>
    </row>
    <row r="60" spans="1:5" ht="30" customHeight="1" x14ac:dyDescent="0.3">
      <c r="A60" s="376"/>
      <c r="B60" s="424"/>
      <c r="C60" s="74"/>
      <c r="D60" s="433"/>
      <c r="E60" s="433"/>
    </row>
    <row r="61" spans="1:5" ht="30" customHeight="1" x14ac:dyDescent="0.3">
      <c r="A61" s="376"/>
      <c r="B61" s="424"/>
      <c r="C61" s="74"/>
      <c r="D61" s="433"/>
      <c r="E61" s="433"/>
    </row>
    <row r="62" spans="1:5" ht="30" customHeight="1" x14ac:dyDescent="0.3">
      <c r="A62" s="376"/>
      <c r="B62" s="424"/>
      <c r="C62" s="74"/>
      <c r="D62" s="433"/>
      <c r="E62" s="433"/>
    </row>
    <row r="63" spans="1:5" ht="30" customHeight="1" x14ac:dyDescent="0.3">
      <c r="A63" s="376"/>
      <c r="B63" s="424"/>
      <c r="C63" s="74"/>
      <c r="D63" s="433"/>
      <c r="E63" s="433"/>
    </row>
    <row r="64" spans="1:5" ht="30" customHeight="1" x14ac:dyDescent="0.3">
      <c r="A64" s="376"/>
      <c r="B64" s="424"/>
      <c r="C64" s="74"/>
      <c r="D64" s="433"/>
      <c r="E64" s="433"/>
    </row>
    <row r="65" spans="1:5" ht="30" customHeight="1" x14ac:dyDescent="0.3">
      <c r="A65" s="376"/>
      <c r="B65" s="424"/>
      <c r="C65" s="74"/>
      <c r="D65" s="433"/>
      <c r="E65" s="433"/>
    </row>
    <row r="66" spans="1:5" ht="30" customHeight="1" x14ac:dyDescent="0.3">
      <c r="A66" s="376"/>
      <c r="B66" s="424"/>
      <c r="C66" s="74"/>
      <c r="D66" s="433"/>
      <c r="E66" s="433"/>
    </row>
    <row r="67" spans="1:5" ht="30" customHeight="1" x14ac:dyDescent="0.3">
      <c r="A67" s="376"/>
      <c r="B67" s="424"/>
      <c r="C67" s="74"/>
      <c r="D67" s="433"/>
      <c r="E67" s="433"/>
    </row>
    <row r="68" spans="1:5" ht="30" customHeight="1" x14ac:dyDescent="0.3">
      <c r="A68" s="376"/>
      <c r="B68" s="424"/>
      <c r="C68" s="74"/>
      <c r="D68" s="433"/>
      <c r="E68" s="433"/>
    </row>
    <row r="69" spans="1:5" ht="30" customHeight="1" x14ac:dyDescent="0.3">
      <c r="A69" s="376"/>
      <c r="B69" s="424"/>
      <c r="C69" s="74"/>
      <c r="D69" s="433"/>
      <c r="E69" s="433"/>
    </row>
    <row r="70" spans="1:5" ht="30" customHeight="1" x14ac:dyDescent="0.3">
      <c r="A70" s="376"/>
      <c r="B70" s="424"/>
      <c r="C70" s="74"/>
      <c r="D70" s="433"/>
      <c r="E70" s="433"/>
    </row>
    <row r="71" spans="1:5" ht="30" customHeight="1" x14ac:dyDescent="0.3">
      <c r="A71" s="376"/>
      <c r="B71" s="424"/>
      <c r="C71" s="74"/>
      <c r="D71" s="433"/>
      <c r="E71" s="433"/>
    </row>
    <row r="72" spans="1:5" ht="30" customHeight="1" x14ac:dyDescent="0.3">
      <c r="A72" s="376"/>
      <c r="B72" s="424"/>
      <c r="C72" s="74"/>
      <c r="D72" s="433"/>
      <c r="E72" s="433"/>
    </row>
    <row r="73" spans="1:5" ht="30" customHeight="1" x14ac:dyDescent="0.3">
      <c r="A73" s="376"/>
      <c r="B73" s="424"/>
      <c r="C73" s="74"/>
      <c r="D73" s="433"/>
      <c r="E73" s="433"/>
    </row>
    <row r="74" spans="1:5" ht="30" customHeight="1" x14ac:dyDescent="0.3">
      <c r="A74" s="376"/>
      <c r="B74" s="424"/>
      <c r="C74" s="74"/>
      <c r="D74" s="433"/>
      <c r="E74" s="433"/>
    </row>
    <row r="75" spans="1:5" ht="30" customHeight="1" x14ac:dyDescent="0.3">
      <c r="A75" s="376"/>
      <c r="B75" s="424"/>
      <c r="C75" s="74"/>
      <c r="D75" s="433"/>
      <c r="E75" s="433"/>
    </row>
    <row r="76" spans="1:5" ht="30" customHeight="1" x14ac:dyDescent="0.3">
      <c r="A76" s="376"/>
      <c r="B76" s="424"/>
      <c r="C76" s="74"/>
      <c r="D76" s="433"/>
      <c r="E76" s="433"/>
    </row>
    <row r="77" spans="1:5" ht="30" customHeight="1" x14ac:dyDescent="0.3">
      <c r="A77" s="376"/>
      <c r="B77" s="424"/>
      <c r="C77" s="74"/>
      <c r="D77" s="433"/>
      <c r="E77" s="433"/>
    </row>
    <row r="78" spans="1:5" ht="30" customHeight="1" x14ac:dyDescent="0.3">
      <c r="A78" s="376"/>
      <c r="B78" s="424"/>
      <c r="C78" s="74"/>
      <c r="D78" s="433"/>
      <c r="E78" s="433"/>
    </row>
    <row r="79" spans="1:5" ht="30" customHeight="1" x14ac:dyDescent="0.3">
      <c r="A79" s="376"/>
      <c r="B79" s="424"/>
      <c r="C79" s="74"/>
      <c r="D79" s="433"/>
      <c r="E79" s="433"/>
    </row>
    <row r="80" spans="1:5" ht="30" customHeight="1" x14ac:dyDescent="0.3">
      <c r="A80" s="376"/>
      <c r="B80" s="424"/>
      <c r="C80" s="74"/>
      <c r="D80" s="433"/>
      <c r="E80" s="433"/>
    </row>
    <row r="81" spans="1:5" ht="30" customHeight="1" x14ac:dyDescent="0.3">
      <c r="A81" s="376"/>
      <c r="B81" s="424"/>
      <c r="C81" s="74"/>
      <c r="D81" s="433"/>
      <c r="E81" s="433"/>
    </row>
    <row r="82" spans="1:5" ht="30" customHeight="1" x14ac:dyDescent="0.3">
      <c r="A82" s="376"/>
      <c r="B82" s="424"/>
      <c r="C82" s="74"/>
      <c r="D82" s="433"/>
      <c r="E82" s="433"/>
    </row>
    <row r="83" spans="1:5" ht="30" customHeight="1" x14ac:dyDescent="0.3">
      <c r="A83" s="376"/>
      <c r="B83" s="424"/>
      <c r="C83" s="74"/>
      <c r="D83" s="433"/>
      <c r="E83" s="433"/>
    </row>
    <row r="84" spans="1:5" ht="30" customHeight="1" x14ac:dyDescent="0.3">
      <c r="A84" s="376"/>
      <c r="B84" s="424"/>
      <c r="C84" s="74"/>
      <c r="D84" s="433"/>
      <c r="E84" s="433"/>
    </row>
    <row r="85" spans="1:5" ht="30" customHeight="1" x14ac:dyDescent="0.3">
      <c r="A85" s="376"/>
      <c r="B85" s="424"/>
      <c r="C85" s="74"/>
      <c r="D85" s="433"/>
      <c r="E85" s="433"/>
    </row>
    <row r="86" spans="1:5" ht="30" customHeight="1" x14ac:dyDescent="0.3">
      <c r="A86" s="376"/>
      <c r="B86" s="424"/>
      <c r="C86" s="74"/>
      <c r="D86" s="433"/>
      <c r="E86" s="433"/>
    </row>
    <row r="87" spans="1:5" ht="30" customHeight="1" x14ac:dyDescent="0.3">
      <c r="A87" s="376"/>
      <c r="B87" s="424"/>
      <c r="C87" s="74"/>
      <c r="D87" s="433"/>
      <c r="E87" s="433"/>
    </row>
    <row r="88" spans="1:5" ht="30" customHeight="1" x14ac:dyDescent="0.3">
      <c r="A88" s="376"/>
      <c r="B88" s="424"/>
      <c r="C88" s="74"/>
      <c r="D88" s="433"/>
      <c r="E88" s="433"/>
    </row>
    <row r="89" spans="1:5" ht="30" customHeight="1" x14ac:dyDescent="0.3">
      <c r="A89" s="376"/>
      <c r="B89" s="424"/>
      <c r="C89" s="74"/>
      <c r="D89" s="433"/>
      <c r="E89" s="433"/>
    </row>
    <row r="90" spans="1:5" ht="30" customHeight="1" x14ac:dyDescent="0.3">
      <c r="A90" s="376"/>
      <c r="B90" s="424"/>
      <c r="C90" s="74"/>
      <c r="D90" s="433"/>
      <c r="E90" s="433"/>
    </row>
    <row r="91" spans="1:5" ht="30" customHeight="1" x14ac:dyDescent="0.3">
      <c r="A91" s="376"/>
      <c r="B91" s="424"/>
      <c r="C91" s="74"/>
      <c r="D91" s="433"/>
      <c r="E91" s="433"/>
    </row>
    <row r="92" spans="1:5" ht="30" customHeight="1" x14ac:dyDescent="0.3">
      <c r="A92" s="376"/>
      <c r="B92" s="424"/>
      <c r="C92" s="74"/>
      <c r="D92" s="433"/>
      <c r="E92" s="433"/>
    </row>
    <row r="93" spans="1:5" ht="30" customHeight="1" x14ac:dyDescent="0.3">
      <c r="A93" s="376"/>
      <c r="B93" s="424"/>
      <c r="C93" s="74"/>
      <c r="D93" s="433"/>
      <c r="E93" s="433"/>
    </row>
    <row r="94" spans="1:5" ht="30" customHeight="1" x14ac:dyDescent="0.3">
      <c r="A94" s="376"/>
      <c r="B94" s="424"/>
      <c r="C94" s="74"/>
      <c r="D94" s="433"/>
      <c r="E94" s="433"/>
    </row>
    <row r="95" spans="1:5" ht="30" customHeight="1" x14ac:dyDescent="0.3">
      <c r="A95" s="376"/>
      <c r="B95" s="424"/>
      <c r="C95" s="74"/>
      <c r="D95" s="433"/>
      <c r="E95" s="433"/>
    </row>
    <row r="96" spans="1:5" ht="30" customHeight="1" x14ac:dyDescent="0.3">
      <c r="A96" s="376"/>
      <c r="B96" s="424"/>
      <c r="C96" s="74"/>
      <c r="D96" s="433"/>
      <c r="E96" s="433"/>
    </row>
    <row r="97" spans="1:5" ht="30" customHeight="1" x14ac:dyDescent="0.3">
      <c r="A97" s="376"/>
      <c r="B97" s="424"/>
      <c r="C97" s="74"/>
      <c r="D97" s="433"/>
      <c r="E97" s="433"/>
    </row>
    <row r="98" spans="1:5" ht="30" customHeight="1" x14ac:dyDescent="0.3">
      <c r="A98" s="376"/>
      <c r="B98" s="424"/>
      <c r="C98" s="74"/>
      <c r="D98" s="433"/>
      <c r="E98" s="433"/>
    </row>
    <row r="99" spans="1:5" ht="30" customHeight="1" x14ac:dyDescent="0.3">
      <c r="A99" s="376"/>
      <c r="B99" s="424"/>
      <c r="C99" s="74"/>
      <c r="D99" s="433"/>
      <c r="E99" s="433"/>
    </row>
    <row r="100" spans="1:5" ht="30" customHeight="1" x14ac:dyDescent="0.3">
      <c r="A100" s="376"/>
      <c r="B100" s="424"/>
      <c r="C100" s="74"/>
      <c r="D100" s="433"/>
      <c r="E100" s="433"/>
    </row>
    <row r="101" spans="1:5" ht="30" customHeight="1" x14ac:dyDescent="0.3">
      <c r="A101" s="376"/>
      <c r="B101" s="424"/>
      <c r="C101" s="74"/>
      <c r="D101" s="433"/>
      <c r="E101" s="433"/>
    </row>
    <row r="102" spans="1:5" ht="30" customHeight="1" x14ac:dyDescent="0.3">
      <c r="A102" s="376"/>
      <c r="B102" s="424"/>
      <c r="C102" s="74"/>
      <c r="D102" s="433"/>
      <c r="E102" s="433"/>
    </row>
    <row r="103" spans="1:5" ht="30" customHeight="1" x14ac:dyDescent="0.3">
      <c r="A103" s="376"/>
      <c r="B103" s="424"/>
      <c r="C103" s="74"/>
      <c r="D103" s="433"/>
      <c r="E103" s="433"/>
    </row>
    <row r="104" spans="1:5" ht="30" customHeight="1" x14ac:dyDescent="0.3">
      <c r="A104" s="376"/>
      <c r="B104" s="424"/>
      <c r="C104" s="74"/>
      <c r="D104" s="433"/>
      <c r="E104" s="433"/>
    </row>
    <row r="105" spans="1:5" ht="30" customHeight="1" x14ac:dyDescent="0.3">
      <c r="A105" s="376"/>
      <c r="B105" s="424"/>
      <c r="C105" s="74"/>
      <c r="D105" s="433"/>
      <c r="E105" s="433"/>
    </row>
    <row r="106" spans="1:5" ht="30" customHeight="1" x14ac:dyDescent="0.3">
      <c r="A106" s="376"/>
      <c r="B106" s="424"/>
      <c r="C106" s="74"/>
      <c r="D106" s="433"/>
      <c r="E106" s="433"/>
    </row>
    <row r="107" spans="1:5" ht="30" customHeight="1" x14ac:dyDescent="0.3">
      <c r="A107" s="376"/>
      <c r="B107" s="424"/>
      <c r="C107" s="74"/>
      <c r="D107" s="433"/>
      <c r="E107" s="433"/>
    </row>
    <row r="108" spans="1:5" ht="30" customHeight="1" x14ac:dyDescent="0.3">
      <c r="A108" s="376"/>
      <c r="B108" s="424"/>
      <c r="C108" s="74"/>
      <c r="D108" s="433"/>
      <c r="E108" s="433"/>
    </row>
    <row r="109" spans="1:5" ht="30" customHeight="1" x14ac:dyDescent="0.3">
      <c r="A109" s="376"/>
      <c r="B109" s="424"/>
      <c r="C109" s="74"/>
      <c r="D109" s="433"/>
      <c r="E109" s="433"/>
    </row>
    <row r="110" spans="1:5" ht="30" customHeight="1" x14ac:dyDescent="0.3">
      <c r="A110" s="376"/>
      <c r="B110" s="424"/>
      <c r="C110" s="74"/>
      <c r="D110" s="433"/>
      <c r="E110" s="433"/>
    </row>
    <row r="111" spans="1:5" ht="30" customHeight="1" x14ac:dyDescent="0.3">
      <c r="A111" s="376"/>
      <c r="B111" s="424"/>
      <c r="C111" s="74"/>
      <c r="D111" s="433"/>
      <c r="E111" s="433"/>
    </row>
    <row r="112" spans="1:5" ht="30" customHeight="1" x14ac:dyDescent="0.3">
      <c r="A112" s="376"/>
      <c r="B112" s="424"/>
      <c r="C112" s="74"/>
      <c r="D112" s="433"/>
      <c r="E112" s="433"/>
    </row>
    <row r="113" spans="1:5" ht="30" customHeight="1" x14ac:dyDescent="0.3">
      <c r="A113" s="376"/>
      <c r="B113" s="424"/>
      <c r="C113" s="74"/>
      <c r="D113" s="433"/>
      <c r="E113" s="433"/>
    </row>
    <row r="114" spans="1:5" ht="30" customHeight="1" x14ac:dyDescent="0.3">
      <c r="A114" s="376"/>
      <c r="B114" s="424"/>
      <c r="C114" s="74"/>
      <c r="D114" s="433"/>
      <c r="E114" s="433"/>
    </row>
    <row r="115" spans="1:5" ht="30" customHeight="1" x14ac:dyDescent="0.3">
      <c r="A115" s="376"/>
      <c r="B115" s="424"/>
      <c r="C115" s="74"/>
      <c r="D115" s="433"/>
      <c r="E115" s="433"/>
    </row>
    <row r="116" spans="1:5" ht="30" customHeight="1" x14ac:dyDescent="0.3">
      <c r="A116" s="376"/>
      <c r="B116" s="424"/>
      <c r="C116" s="74"/>
      <c r="D116" s="433"/>
      <c r="E116" s="433"/>
    </row>
    <row r="117" spans="1:5" ht="30" customHeight="1" x14ac:dyDescent="0.3">
      <c r="A117" s="376"/>
      <c r="B117" s="424"/>
      <c r="C117" s="74"/>
      <c r="D117" s="433"/>
      <c r="E117" s="433"/>
    </row>
    <row r="118" spans="1:5" ht="30" customHeight="1" x14ac:dyDescent="0.3">
      <c r="A118" s="376"/>
      <c r="B118" s="424"/>
      <c r="C118" s="74"/>
      <c r="D118" s="433"/>
      <c r="E118" s="433"/>
    </row>
    <row r="119" spans="1:5" ht="30" customHeight="1" x14ac:dyDescent="0.3">
      <c r="A119" s="376"/>
      <c r="B119" s="424"/>
      <c r="C119" s="74"/>
      <c r="D119" s="433"/>
      <c r="E119" s="433"/>
    </row>
    <row r="120" spans="1:5" ht="30" customHeight="1" x14ac:dyDescent="0.3">
      <c r="A120" s="376"/>
      <c r="B120" s="424"/>
      <c r="C120" s="74"/>
      <c r="D120" s="433"/>
      <c r="E120" s="433"/>
    </row>
  </sheetData>
  <autoFilter ref="A4:B4" xr:uid="{BE2D1D6E-BDBF-4982-91CC-D6551B29F987}"/>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CAF0-6E89-48D9-9615-56EF3D517249}">
  <sheetPr>
    <tabColor rgb="FFF5E8F3"/>
  </sheetPr>
  <dimension ref="A1:K76"/>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ColWidth="9.21875" defaultRowHeight="18" customHeight="1" x14ac:dyDescent="0.3"/>
  <cols>
    <col min="1" max="1" width="11.21875" style="71" customWidth="1"/>
    <col min="2" max="2" width="20.6640625" style="68" customWidth="1"/>
    <col min="3" max="11" width="11.88671875" style="71" customWidth="1"/>
    <col min="12" max="16384" width="9.21875" style="68"/>
  </cols>
  <sheetData>
    <row r="1" spans="1:11" ht="30" customHeight="1" x14ac:dyDescent="0.3">
      <c r="A1" s="69" t="s">
        <v>521</v>
      </c>
      <c r="B1" s="648" t="s">
        <v>522</v>
      </c>
      <c r="C1" s="648"/>
      <c r="D1" s="648"/>
      <c r="E1" s="648"/>
      <c r="F1" s="648"/>
      <c r="G1" s="648"/>
      <c r="H1" s="648"/>
      <c r="I1" s="648"/>
      <c r="J1" s="648"/>
      <c r="K1" s="648"/>
    </row>
    <row r="2" spans="1:11" s="397" customFormat="1" ht="30" customHeight="1" x14ac:dyDescent="0.3">
      <c r="A2" s="137"/>
      <c r="B2" s="649" t="s">
        <v>523</v>
      </c>
      <c r="C2" s="649"/>
      <c r="D2" s="649"/>
      <c r="E2" s="649"/>
      <c r="F2" s="649"/>
      <c r="G2" s="649"/>
      <c r="H2" s="649"/>
      <c r="I2" s="649"/>
      <c r="J2" s="649"/>
      <c r="K2" s="649"/>
    </row>
    <row r="3" spans="1:11" ht="21.6" customHeight="1" x14ac:dyDescent="0.3">
      <c r="C3" s="74"/>
      <c r="D3" s="74"/>
      <c r="E3" s="74"/>
    </row>
    <row r="4" spans="1:11" ht="30" customHeight="1" x14ac:dyDescent="0.3">
      <c r="A4" s="377"/>
      <c r="B4" s="402"/>
      <c r="C4" s="591" t="s">
        <v>524</v>
      </c>
      <c r="D4" s="592"/>
      <c r="E4" s="593"/>
      <c r="F4" s="592" t="s">
        <v>525</v>
      </c>
      <c r="G4" s="592"/>
      <c r="H4" s="592"/>
      <c r="I4" s="591" t="s">
        <v>526</v>
      </c>
      <c r="J4" s="592"/>
      <c r="K4" s="593"/>
    </row>
    <row r="5" spans="1:11" ht="30" customHeight="1" thickBot="1" x14ac:dyDescent="0.35">
      <c r="A5" s="378"/>
      <c r="B5" s="42"/>
      <c r="C5" s="73" t="s">
        <v>527</v>
      </c>
      <c r="D5" s="72" t="s">
        <v>528</v>
      </c>
      <c r="E5" s="436" t="s">
        <v>529</v>
      </c>
      <c r="F5" s="72" t="s">
        <v>527</v>
      </c>
      <c r="G5" s="72" t="s">
        <v>528</v>
      </c>
      <c r="H5" s="72" t="s">
        <v>529</v>
      </c>
      <c r="I5" s="73" t="s">
        <v>527</v>
      </c>
      <c r="J5" s="72" t="s">
        <v>528</v>
      </c>
      <c r="K5" s="436" t="s">
        <v>529</v>
      </c>
    </row>
    <row r="6" spans="1:11" ht="30" customHeight="1" x14ac:dyDescent="0.3">
      <c r="A6" s="134">
        <v>41274</v>
      </c>
      <c r="B6" s="437" t="s">
        <v>530</v>
      </c>
      <c r="C6" s="438">
        <v>7.9</v>
      </c>
      <c r="D6" s="90">
        <v>3.4</v>
      </c>
      <c r="E6" s="91">
        <v>0.3</v>
      </c>
      <c r="F6" s="90">
        <v>12.4</v>
      </c>
      <c r="G6" s="90">
        <v>5.2</v>
      </c>
      <c r="H6" s="90">
        <v>0.5</v>
      </c>
      <c r="I6" s="438">
        <v>67.3</v>
      </c>
      <c r="J6" s="90">
        <v>29.6</v>
      </c>
      <c r="K6" s="91">
        <v>2.6</v>
      </c>
    </row>
    <row r="7" spans="1:11" s="383" customFormat="1" ht="30" customHeight="1" x14ac:dyDescent="0.3">
      <c r="A7" s="471">
        <v>41274</v>
      </c>
      <c r="B7" s="439" t="s">
        <v>531</v>
      </c>
      <c r="C7" s="440">
        <v>56.9</v>
      </c>
      <c r="D7" s="435">
        <v>0.6</v>
      </c>
      <c r="E7" s="441">
        <v>0.4</v>
      </c>
      <c r="F7" s="442">
        <v>80.400000000000006</v>
      </c>
      <c r="G7" s="442">
        <v>0.9</v>
      </c>
      <c r="H7" s="442">
        <v>0.5</v>
      </c>
      <c r="I7" s="440">
        <v>98.2</v>
      </c>
      <c r="J7" s="435">
        <v>1.1000000000000001</v>
      </c>
      <c r="K7" s="441">
        <v>0.6</v>
      </c>
    </row>
    <row r="8" spans="1:11" ht="30" customHeight="1" x14ac:dyDescent="0.3">
      <c r="A8" s="134">
        <v>41639</v>
      </c>
      <c r="B8" s="437" t="s">
        <v>530</v>
      </c>
      <c r="C8" s="438">
        <v>9</v>
      </c>
      <c r="D8" s="90">
        <v>3.6</v>
      </c>
      <c r="E8" s="91">
        <v>0.2</v>
      </c>
      <c r="F8" s="90">
        <v>13.9</v>
      </c>
      <c r="G8" s="90">
        <v>5.3</v>
      </c>
      <c r="H8" s="90">
        <v>0.4</v>
      </c>
      <c r="I8" s="438">
        <v>70.3</v>
      </c>
      <c r="J8" s="90">
        <v>28.2</v>
      </c>
      <c r="K8" s="91">
        <v>1.4</v>
      </c>
    </row>
    <row r="9" spans="1:11" s="383" customFormat="1" ht="30" customHeight="1" x14ac:dyDescent="0.3">
      <c r="A9" s="471">
        <v>41639</v>
      </c>
      <c r="B9" s="439" t="s">
        <v>531</v>
      </c>
      <c r="C9" s="440">
        <v>56.2</v>
      </c>
      <c r="D9" s="435">
        <v>0.1</v>
      </c>
      <c r="E9" s="441">
        <v>0.1</v>
      </c>
      <c r="F9" s="435">
        <v>79.599999999999994</v>
      </c>
      <c r="G9" s="435">
        <v>0.2</v>
      </c>
      <c r="H9" s="435">
        <v>0.1</v>
      </c>
      <c r="I9" s="440">
        <v>99.1</v>
      </c>
      <c r="J9" s="435">
        <v>0.2</v>
      </c>
      <c r="K9" s="441">
        <v>0.2</v>
      </c>
    </row>
    <row r="10" spans="1:11" ht="30" customHeight="1" x14ac:dyDescent="0.3">
      <c r="A10" s="134">
        <v>42004</v>
      </c>
      <c r="B10" s="437" t="s">
        <v>530</v>
      </c>
      <c r="C10" s="438">
        <v>13.3</v>
      </c>
      <c r="D10" s="90">
        <v>4</v>
      </c>
      <c r="E10" s="91">
        <v>0.2</v>
      </c>
      <c r="F10" s="90">
        <v>19.8</v>
      </c>
      <c r="G10" s="90">
        <v>5.8</v>
      </c>
      <c r="H10" s="90">
        <v>0.4</v>
      </c>
      <c r="I10" s="438">
        <v>67.599999999999994</v>
      </c>
      <c r="J10" s="90">
        <v>30.8</v>
      </c>
      <c r="K10" s="91">
        <v>1.4</v>
      </c>
    </row>
    <row r="11" spans="1:11" s="383" customFormat="1" ht="30" customHeight="1" x14ac:dyDescent="0.3">
      <c r="A11" s="471">
        <v>42004</v>
      </c>
      <c r="B11" s="439" t="s">
        <v>531</v>
      </c>
      <c r="C11" s="440">
        <v>52.6</v>
      </c>
      <c r="D11" s="435">
        <v>0.6</v>
      </c>
      <c r="E11" s="441">
        <v>0.1</v>
      </c>
      <c r="F11" s="435">
        <v>73.3</v>
      </c>
      <c r="G11" s="435">
        <v>0.8</v>
      </c>
      <c r="H11" s="435">
        <v>0.1</v>
      </c>
      <c r="I11" s="440">
        <v>98.4</v>
      </c>
      <c r="J11" s="435">
        <v>1.4</v>
      </c>
      <c r="K11" s="441">
        <v>0.2</v>
      </c>
    </row>
    <row r="12" spans="1:11" ht="30" customHeight="1" x14ac:dyDescent="0.3">
      <c r="A12" s="134">
        <v>42369</v>
      </c>
      <c r="B12" s="437" t="s">
        <v>530</v>
      </c>
      <c r="C12" s="438">
        <v>12.2</v>
      </c>
      <c r="D12" s="90">
        <v>5.0999999999999996</v>
      </c>
      <c r="E12" s="91">
        <v>0.5</v>
      </c>
      <c r="F12" s="90">
        <v>18.3</v>
      </c>
      <c r="G12" s="90">
        <v>7.2</v>
      </c>
      <c r="H12" s="90">
        <v>0.8</v>
      </c>
      <c r="I12" s="438">
        <v>61.9</v>
      </c>
      <c r="J12" s="90">
        <v>33.799999999999997</v>
      </c>
      <c r="K12" s="91">
        <v>2.6</v>
      </c>
    </row>
    <row r="13" spans="1:11" s="383" customFormat="1" ht="30" customHeight="1" x14ac:dyDescent="0.3">
      <c r="A13" s="471">
        <v>42369</v>
      </c>
      <c r="B13" s="439" t="s">
        <v>531</v>
      </c>
      <c r="C13" s="440">
        <v>52.6</v>
      </c>
      <c r="D13" s="435">
        <v>0.2</v>
      </c>
      <c r="E13" s="441">
        <v>0.2</v>
      </c>
      <c r="F13" s="435">
        <v>72.8</v>
      </c>
      <c r="G13" s="435">
        <v>0.3</v>
      </c>
      <c r="H13" s="435">
        <v>0.3</v>
      </c>
      <c r="I13" s="440">
        <v>99.1</v>
      </c>
      <c r="J13" s="435">
        <v>0.4</v>
      </c>
      <c r="K13" s="441">
        <v>0.5</v>
      </c>
    </row>
    <row r="14" spans="1:11" ht="30" customHeight="1" x14ac:dyDescent="0.3">
      <c r="A14" s="134">
        <v>42735</v>
      </c>
      <c r="B14" s="437" t="s">
        <v>530</v>
      </c>
      <c r="C14" s="438">
        <v>12.7</v>
      </c>
      <c r="D14" s="90">
        <v>5.5</v>
      </c>
      <c r="E14" s="91">
        <v>0.6</v>
      </c>
      <c r="F14" s="90">
        <v>20</v>
      </c>
      <c r="G14" s="90">
        <v>7.8</v>
      </c>
      <c r="H14" s="90">
        <v>0.8</v>
      </c>
      <c r="I14" s="438">
        <v>64.8</v>
      </c>
      <c r="J14" s="90">
        <v>30.3</v>
      </c>
      <c r="K14" s="91">
        <v>3.1</v>
      </c>
    </row>
    <row r="15" spans="1:11" s="383" customFormat="1" ht="30" customHeight="1" x14ac:dyDescent="0.3">
      <c r="A15" s="471">
        <v>42735</v>
      </c>
      <c r="B15" s="439" t="s">
        <v>531</v>
      </c>
      <c r="C15" s="440">
        <v>50.3</v>
      </c>
      <c r="D15" s="435">
        <v>0.3</v>
      </c>
      <c r="E15" s="441">
        <v>1</v>
      </c>
      <c r="F15" s="435">
        <v>68.5</v>
      </c>
      <c r="G15" s="435">
        <v>0.4</v>
      </c>
      <c r="H15" s="435">
        <v>1.2</v>
      </c>
      <c r="I15" s="440">
        <v>96.1</v>
      </c>
      <c r="J15" s="435">
        <v>0.5</v>
      </c>
      <c r="K15" s="441">
        <v>2.2999999999999998</v>
      </c>
    </row>
    <row r="16" spans="1:11" ht="30" customHeight="1" x14ac:dyDescent="0.3">
      <c r="A16" s="134">
        <v>43100</v>
      </c>
      <c r="B16" s="437" t="s">
        <v>530</v>
      </c>
      <c r="C16" s="438">
        <v>13</v>
      </c>
      <c r="D16" s="90">
        <v>5.9</v>
      </c>
      <c r="E16" s="91">
        <v>0.3</v>
      </c>
      <c r="F16" s="90">
        <v>20.100000000000001</v>
      </c>
      <c r="G16" s="90">
        <v>8.1999999999999993</v>
      </c>
      <c r="H16" s="90">
        <v>0.6</v>
      </c>
      <c r="I16" s="438">
        <v>64.400000000000006</v>
      </c>
      <c r="J16" s="90">
        <v>32.799999999999997</v>
      </c>
      <c r="K16" s="91">
        <v>1.6</v>
      </c>
    </row>
    <row r="17" spans="1:11" s="383" customFormat="1" ht="30" customHeight="1" x14ac:dyDescent="0.3">
      <c r="A17" s="471">
        <v>43100</v>
      </c>
      <c r="B17" s="439" t="s">
        <v>531</v>
      </c>
      <c r="C17" s="440">
        <v>51.3</v>
      </c>
      <c r="D17" s="435">
        <v>0.1</v>
      </c>
      <c r="E17" s="441">
        <v>0.5</v>
      </c>
      <c r="F17" s="435">
        <v>70</v>
      </c>
      <c r="G17" s="435">
        <v>0.1</v>
      </c>
      <c r="H17" s="435">
        <v>0.7</v>
      </c>
      <c r="I17" s="440">
        <v>98</v>
      </c>
      <c r="J17" s="435">
        <v>0.2</v>
      </c>
      <c r="K17" s="441">
        <v>1.8</v>
      </c>
    </row>
    <row r="18" spans="1:11" ht="30" customHeight="1" x14ac:dyDescent="0.3">
      <c r="A18" s="134">
        <v>43465</v>
      </c>
      <c r="B18" s="437" t="s">
        <v>530</v>
      </c>
      <c r="C18" s="438">
        <v>13.4</v>
      </c>
      <c r="D18" s="90">
        <v>7.2</v>
      </c>
      <c r="E18" s="91">
        <v>0.5</v>
      </c>
      <c r="F18" s="90">
        <v>20.100000000000001</v>
      </c>
      <c r="G18" s="90">
        <v>9.8000000000000007</v>
      </c>
      <c r="H18" s="90">
        <v>0.8</v>
      </c>
      <c r="I18" s="438">
        <v>57</v>
      </c>
      <c r="J18" s="90">
        <v>38.700000000000003</v>
      </c>
      <c r="K18" s="91">
        <v>2.2999999999999998</v>
      </c>
    </row>
    <row r="19" spans="1:11" s="383" customFormat="1" ht="30" customHeight="1" x14ac:dyDescent="0.3">
      <c r="A19" s="471">
        <v>43465</v>
      </c>
      <c r="B19" s="439" t="s">
        <v>531</v>
      </c>
      <c r="C19" s="440">
        <v>50.8</v>
      </c>
      <c r="D19" s="435">
        <v>0</v>
      </c>
      <c r="E19" s="441">
        <v>0.2</v>
      </c>
      <c r="F19" s="435">
        <v>68.3</v>
      </c>
      <c r="G19" s="435">
        <v>0.1</v>
      </c>
      <c r="H19" s="435">
        <v>0.4</v>
      </c>
      <c r="I19" s="440">
        <v>98.3</v>
      </c>
      <c r="J19" s="435">
        <v>1.1000000000000001</v>
      </c>
      <c r="K19" s="441">
        <v>0.5</v>
      </c>
    </row>
    <row r="20" spans="1:11" ht="30" customHeight="1" x14ac:dyDescent="0.3">
      <c r="A20" s="134">
        <v>43830</v>
      </c>
      <c r="B20" s="437" t="s">
        <v>530</v>
      </c>
      <c r="C20" s="438">
        <v>12.5</v>
      </c>
      <c r="D20" s="90">
        <v>7.2</v>
      </c>
      <c r="E20" s="91">
        <v>0.5</v>
      </c>
      <c r="F20" s="90">
        <v>19.100000000000001</v>
      </c>
      <c r="G20" s="90">
        <v>10.1</v>
      </c>
      <c r="H20" s="90">
        <v>0.7</v>
      </c>
      <c r="I20" s="438">
        <v>54.5</v>
      </c>
      <c r="J20" s="90">
        <v>41.7</v>
      </c>
      <c r="K20" s="91">
        <v>2.2000000000000002</v>
      </c>
    </row>
    <row r="21" spans="1:11" s="383" customFormat="1" ht="30" customHeight="1" x14ac:dyDescent="0.3">
      <c r="A21" s="471">
        <v>43830</v>
      </c>
      <c r="B21" s="439" t="s">
        <v>531</v>
      </c>
      <c r="C21" s="440">
        <v>51.1</v>
      </c>
      <c r="D21" s="435">
        <v>0</v>
      </c>
      <c r="E21" s="441">
        <v>0.3</v>
      </c>
      <c r="F21" s="435">
        <v>69.099999999999994</v>
      </c>
      <c r="G21" s="435">
        <v>0</v>
      </c>
      <c r="H21" s="435">
        <v>0.4</v>
      </c>
      <c r="I21" s="440">
        <v>97.6</v>
      </c>
      <c r="J21" s="435">
        <v>0.1</v>
      </c>
      <c r="K21" s="441">
        <v>1.9</v>
      </c>
    </row>
    <row r="22" spans="1:11" ht="30" customHeight="1" x14ac:dyDescent="0.3">
      <c r="A22" s="472"/>
    </row>
    <row r="23" spans="1:11" ht="30" customHeight="1" x14ac:dyDescent="0.3">
      <c r="A23" s="472"/>
    </row>
    <row r="24" spans="1:11" ht="30" customHeight="1" x14ac:dyDescent="0.3">
      <c r="A24" s="472"/>
    </row>
    <row r="25" spans="1:11" ht="30" customHeight="1" x14ac:dyDescent="0.3">
      <c r="A25" s="472"/>
    </row>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29.4" customHeight="1" x14ac:dyDescent="0.3"/>
  </sheetData>
  <autoFilter ref="A5:B5" xr:uid="{B6998189-C195-4A9D-BB90-74C3935C7897}"/>
  <mergeCells count="5">
    <mergeCell ref="B1:K1"/>
    <mergeCell ref="B2:K2"/>
    <mergeCell ref="C4:E4"/>
    <mergeCell ref="F4:H4"/>
    <mergeCell ref="I4:K4"/>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D8C3-67F8-4ED5-AF75-F51D75110EF1}">
  <sheetPr>
    <tabColor rgb="FFF5E8F3"/>
  </sheetPr>
  <dimension ref="A1:O139"/>
  <sheetViews>
    <sheetView zoomScaleNormal="100" workbookViewId="0">
      <pane xSplit="3" ySplit="5" topLeftCell="D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71" customWidth="1"/>
    <col min="2" max="2" width="18.77734375" style="68" customWidth="1"/>
    <col min="3" max="3" width="25.33203125" style="68" customWidth="1"/>
    <col min="4" max="4" width="23.88671875" style="427" customWidth="1"/>
    <col min="5" max="5" width="22.77734375" style="383" customWidth="1"/>
    <col min="6" max="14" width="15" style="71" customWidth="1"/>
    <col min="15" max="15" width="17" style="71" customWidth="1"/>
    <col min="16" max="16384" width="9.21875" style="68"/>
  </cols>
  <sheetData>
    <row r="1" spans="1:15" ht="30" customHeight="1" x14ac:dyDescent="0.3">
      <c r="A1" s="69" t="s">
        <v>532</v>
      </c>
      <c r="B1" s="648" t="s">
        <v>533</v>
      </c>
      <c r="C1" s="650"/>
      <c r="D1" s="650"/>
      <c r="E1" s="650"/>
      <c r="F1" s="650"/>
      <c r="G1" s="650"/>
      <c r="H1" s="650"/>
      <c r="I1" s="395"/>
      <c r="J1" s="395"/>
      <c r="K1" s="395"/>
      <c r="L1" s="395"/>
      <c r="M1" s="395"/>
      <c r="N1" s="395"/>
    </row>
    <row r="2" spans="1:15" s="397" customFormat="1" ht="30" customHeight="1" x14ac:dyDescent="0.3">
      <c r="A2" s="137"/>
      <c r="B2" s="649" t="s">
        <v>534</v>
      </c>
      <c r="C2" s="651"/>
      <c r="D2" s="651"/>
      <c r="E2" s="651"/>
      <c r="F2" s="651"/>
      <c r="G2" s="651"/>
      <c r="H2" s="651"/>
      <c r="I2" s="443"/>
      <c r="J2" s="443"/>
      <c r="K2" s="443"/>
      <c r="L2" s="443"/>
      <c r="M2" s="443"/>
      <c r="N2" s="443"/>
      <c r="O2" s="399"/>
    </row>
    <row r="3" spans="1:15" ht="20.399999999999999" customHeight="1" x14ac:dyDescent="0.3">
      <c r="F3" s="592"/>
      <c r="G3" s="592"/>
      <c r="H3" s="592"/>
      <c r="I3" s="376"/>
      <c r="J3" s="376"/>
      <c r="K3" s="376"/>
      <c r="L3" s="376"/>
      <c r="M3" s="376"/>
      <c r="N3" s="376"/>
      <c r="O3" s="74"/>
    </row>
    <row r="4" spans="1:15" ht="30" customHeight="1" x14ac:dyDescent="0.3">
      <c r="A4" s="377"/>
      <c r="B4" s="402"/>
      <c r="C4" s="402"/>
      <c r="D4" s="444" t="s">
        <v>535</v>
      </c>
      <c r="E4" s="445" t="s">
        <v>536</v>
      </c>
      <c r="F4" s="591" t="s">
        <v>524</v>
      </c>
      <c r="G4" s="592"/>
      <c r="H4" s="593"/>
      <c r="I4" s="591" t="s">
        <v>525</v>
      </c>
      <c r="J4" s="592"/>
      <c r="K4" s="593"/>
      <c r="L4" s="592" t="s">
        <v>526</v>
      </c>
      <c r="M4" s="592"/>
      <c r="N4" s="593"/>
      <c r="O4" s="446" t="s">
        <v>537</v>
      </c>
    </row>
    <row r="5" spans="1:15" ht="30" customHeight="1" thickBot="1" x14ac:dyDescent="0.35">
      <c r="A5" s="378"/>
      <c r="B5" s="42"/>
      <c r="C5" s="42"/>
      <c r="D5" s="447" t="s">
        <v>538</v>
      </c>
      <c r="E5" s="448" t="s">
        <v>539</v>
      </c>
      <c r="F5" s="73" t="s">
        <v>527</v>
      </c>
      <c r="G5" s="72" t="s">
        <v>528</v>
      </c>
      <c r="H5" s="436" t="s">
        <v>529</v>
      </c>
      <c r="I5" s="73" t="s">
        <v>527</v>
      </c>
      <c r="J5" s="72" t="s">
        <v>528</v>
      </c>
      <c r="K5" s="436" t="s">
        <v>529</v>
      </c>
      <c r="L5" s="72" t="s">
        <v>527</v>
      </c>
      <c r="M5" s="72" t="s">
        <v>528</v>
      </c>
      <c r="N5" s="436" t="s">
        <v>529</v>
      </c>
      <c r="O5" s="449" t="s">
        <v>540</v>
      </c>
    </row>
    <row r="6" spans="1:15" ht="30" customHeight="1" x14ac:dyDescent="0.3">
      <c r="A6" s="134">
        <v>44196</v>
      </c>
      <c r="B6" s="424" t="s">
        <v>541</v>
      </c>
      <c r="C6" s="437" t="s">
        <v>530</v>
      </c>
      <c r="D6" s="444">
        <v>100</v>
      </c>
      <c r="E6" s="450">
        <v>0</v>
      </c>
      <c r="F6" s="76">
        <v>15.6</v>
      </c>
      <c r="G6" s="74">
        <v>6.6</v>
      </c>
      <c r="H6" s="75">
        <v>0.3</v>
      </c>
      <c r="I6" s="76">
        <v>22.3</v>
      </c>
      <c r="J6" s="74">
        <v>9.1999999999999993</v>
      </c>
      <c r="K6" s="75">
        <v>0.4</v>
      </c>
      <c r="L6" s="74">
        <v>63.1</v>
      </c>
      <c r="M6" s="74">
        <v>36.299999999999997</v>
      </c>
      <c r="N6" s="74">
        <v>1.7</v>
      </c>
      <c r="O6" s="451">
        <v>1</v>
      </c>
    </row>
    <row r="7" spans="1:15" s="383" customFormat="1" ht="30" customHeight="1" x14ac:dyDescent="0.3">
      <c r="A7" s="471">
        <v>44196</v>
      </c>
      <c r="B7" s="434" t="s">
        <v>542</v>
      </c>
      <c r="C7" s="439" t="s">
        <v>531</v>
      </c>
      <c r="D7" s="444">
        <v>100</v>
      </c>
      <c r="E7" s="450">
        <v>0</v>
      </c>
      <c r="F7" s="80">
        <v>50.4</v>
      </c>
      <c r="G7" s="433">
        <v>0.2</v>
      </c>
      <c r="H7" s="79">
        <v>0.4</v>
      </c>
      <c r="I7" s="80">
        <v>66.900000000000006</v>
      </c>
      <c r="J7" s="433">
        <v>0.4</v>
      </c>
      <c r="K7" s="79">
        <v>0.6</v>
      </c>
      <c r="L7" s="433">
        <v>96.6</v>
      </c>
      <c r="M7" s="433">
        <v>0.6</v>
      </c>
      <c r="N7" s="433">
        <v>1.8</v>
      </c>
      <c r="O7" s="452">
        <v>1</v>
      </c>
    </row>
    <row r="8" spans="1:15" ht="30" customHeight="1" x14ac:dyDescent="0.3">
      <c r="A8" s="134">
        <v>44561</v>
      </c>
      <c r="B8" s="424" t="s">
        <v>543</v>
      </c>
      <c r="C8" s="437" t="s">
        <v>530</v>
      </c>
      <c r="D8" s="444">
        <v>93</v>
      </c>
      <c r="E8" s="450">
        <v>0</v>
      </c>
      <c r="F8" s="77">
        <v>14.4</v>
      </c>
      <c r="G8" s="71">
        <v>6.6</v>
      </c>
      <c r="H8" s="78">
        <v>0.3</v>
      </c>
      <c r="I8" s="77">
        <v>20.8</v>
      </c>
      <c r="J8" s="71">
        <v>9.1</v>
      </c>
      <c r="K8" s="78">
        <v>0.5</v>
      </c>
      <c r="L8" s="71">
        <v>64.599999999999994</v>
      </c>
      <c r="M8" s="71">
        <v>32</v>
      </c>
      <c r="N8" s="71">
        <v>2.2000000000000002</v>
      </c>
      <c r="O8" s="159"/>
    </row>
    <row r="9" spans="1:15" s="383" customFormat="1" ht="30" customHeight="1" x14ac:dyDescent="0.3">
      <c r="A9" s="471">
        <v>44561</v>
      </c>
      <c r="B9" s="434" t="s">
        <v>544</v>
      </c>
      <c r="C9" s="439" t="s">
        <v>531</v>
      </c>
      <c r="D9" s="444">
        <v>93</v>
      </c>
      <c r="E9" s="450">
        <v>0</v>
      </c>
      <c r="F9" s="453">
        <v>51.6</v>
      </c>
      <c r="G9" s="427">
        <v>0.7</v>
      </c>
      <c r="H9" s="454">
        <v>0.3</v>
      </c>
      <c r="I9" s="453">
        <v>68</v>
      </c>
      <c r="J9" s="427">
        <v>0.9</v>
      </c>
      <c r="K9" s="454">
        <v>0.4</v>
      </c>
      <c r="L9" s="427">
        <v>97.2</v>
      </c>
      <c r="M9" s="427">
        <v>1.2</v>
      </c>
      <c r="N9" s="427">
        <v>1.6</v>
      </c>
      <c r="O9" s="455"/>
    </row>
    <row r="10" spans="1:15" ht="30" customHeight="1" x14ac:dyDescent="0.3">
      <c r="A10" s="134">
        <v>44561</v>
      </c>
      <c r="B10" s="424" t="s">
        <v>541</v>
      </c>
      <c r="C10" s="437" t="s">
        <v>530</v>
      </c>
      <c r="D10" s="444">
        <v>100</v>
      </c>
      <c r="E10" s="450">
        <v>7</v>
      </c>
      <c r="F10" s="76">
        <v>14.8</v>
      </c>
      <c r="G10" s="74">
        <v>6.8</v>
      </c>
      <c r="H10" s="75">
        <v>0.3</v>
      </c>
      <c r="I10" s="76">
        <v>21.2</v>
      </c>
      <c r="J10" s="74">
        <v>9.4</v>
      </c>
      <c r="K10" s="75">
        <v>0.5</v>
      </c>
      <c r="L10" s="74">
        <v>64.599999999999994</v>
      </c>
      <c r="M10" s="74">
        <v>32.299999999999997</v>
      </c>
      <c r="N10" s="74">
        <v>2.1</v>
      </c>
      <c r="O10" s="451">
        <v>2</v>
      </c>
    </row>
    <row r="11" spans="1:15" s="383" customFormat="1" ht="30" customHeight="1" x14ac:dyDescent="0.3">
      <c r="A11" s="471">
        <v>44561</v>
      </c>
      <c r="B11" s="434" t="s">
        <v>542</v>
      </c>
      <c r="C11" s="439" t="s">
        <v>531</v>
      </c>
      <c r="D11" s="444">
        <v>100</v>
      </c>
      <c r="E11" s="450">
        <v>7</v>
      </c>
      <c r="F11" s="80">
        <v>51.1</v>
      </c>
      <c r="G11" s="433">
        <v>0.7</v>
      </c>
      <c r="H11" s="79">
        <v>0.3</v>
      </c>
      <c r="I11" s="80">
        <v>67.400000000000006</v>
      </c>
      <c r="J11" s="433">
        <v>0.8</v>
      </c>
      <c r="K11" s="79">
        <v>0.4</v>
      </c>
      <c r="L11" s="433">
        <v>97.4</v>
      </c>
      <c r="M11" s="433">
        <v>1.1000000000000001</v>
      </c>
      <c r="N11" s="433">
        <v>1.5</v>
      </c>
      <c r="O11" s="452">
        <v>2</v>
      </c>
    </row>
    <row r="12" spans="1:15" ht="30" customHeight="1" x14ac:dyDescent="0.3"/>
    <row r="13" spans="1:15" ht="30" customHeight="1" x14ac:dyDescent="0.3"/>
    <row r="14" spans="1:15" ht="30" customHeight="1" x14ac:dyDescent="0.3"/>
    <row r="15" spans="1:15" ht="30" customHeight="1" x14ac:dyDescent="0.3"/>
    <row r="16" spans="1:15"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29.4" customHeight="1" x14ac:dyDescent="0.3"/>
    <row r="108" ht="29.4" customHeight="1" x14ac:dyDescent="0.3"/>
    <row r="109" ht="29.4" customHeight="1" x14ac:dyDescent="0.3"/>
    <row r="110" ht="29.4" customHeight="1" x14ac:dyDescent="0.3"/>
    <row r="111" ht="29.4" customHeight="1" x14ac:dyDescent="0.3"/>
    <row r="112" ht="29.4" customHeight="1" x14ac:dyDescent="0.3"/>
    <row r="113" ht="29.4" customHeight="1" x14ac:dyDescent="0.3"/>
    <row r="114" ht="29.4" customHeight="1" x14ac:dyDescent="0.3"/>
    <row r="115" ht="29.4" customHeight="1" x14ac:dyDescent="0.3"/>
    <row r="116" ht="29.4" customHeight="1" x14ac:dyDescent="0.3"/>
    <row r="117" ht="29.4" customHeight="1" x14ac:dyDescent="0.3"/>
    <row r="118" ht="29.4" customHeight="1" x14ac:dyDescent="0.3"/>
    <row r="119" ht="29.4" customHeight="1" x14ac:dyDescent="0.3"/>
    <row r="120" ht="29.4" customHeight="1" x14ac:dyDescent="0.3"/>
    <row r="121" ht="29.4" customHeight="1" x14ac:dyDescent="0.3"/>
    <row r="122" ht="29.4" customHeight="1" x14ac:dyDescent="0.3"/>
    <row r="123" ht="29.4" customHeight="1" x14ac:dyDescent="0.3"/>
    <row r="124" ht="29.4" customHeight="1" x14ac:dyDescent="0.3"/>
    <row r="125" ht="29.4" customHeight="1" x14ac:dyDescent="0.3"/>
    <row r="126" ht="29.4" customHeight="1" x14ac:dyDescent="0.3"/>
    <row r="127" ht="29.4" customHeight="1" x14ac:dyDescent="0.3"/>
    <row r="128" ht="29.4" customHeight="1" x14ac:dyDescent="0.3"/>
    <row r="129" ht="29.4" customHeight="1" x14ac:dyDescent="0.3"/>
    <row r="130" ht="29.4" customHeight="1" x14ac:dyDescent="0.3"/>
    <row r="131" ht="29.4" customHeight="1" x14ac:dyDescent="0.3"/>
    <row r="132" ht="29.4" customHeight="1" x14ac:dyDescent="0.3"/>
    <row r="133" ht="29.4" customHeight="1" x14ac:dyDescent="0.3"/>
    <row r="134" ht="29.4" customHeight="1" x14ac:dyDescent="0.3"/>
    <row r="135" ht="29.4" customHeight="1" x14ac:dyDescent="0.3"/>
    <row r="136" ht="29.4" customHeight="1" x14ac:dyDescent="0.3"/>
    <row r="137" ht="29.4" customHeight="1" x14ac:dyDescent="0.3"/>
    <row r="138" ht="29.4" customHeight="1" x14ac:dyDescent="0.3"/>
    <row r="139" ht="29.4" customHeight="1" x14ac:dyDescent="0.3"/>
  </sheetData>
  <autoFilter ref="A5:C5" xr:uid="{9308E9B0-409A-42A5-867C-1ECC2F391BE8}"/>
  <mergeCells count="6">
    <mergeCell ref="L4:N4"/>
    <mergeCell ref="B1:H1"/>
    <mergeCell ref="B2:H2"/>
    <mergeCell ref="F3:H3"/>
    <mergeCell ref="F4:H4"/>
    <mergeCell ref="I4:K4"/>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2D2-BCFE-42CC-AEF5-2FC99A6EDFE8}">
  <sheetPr>
    <tabColor rgb="FFF5E8F3"/>
  </sheetPr>
  <dimension ref="A1:H110"/>
  <sheetViews>
    <sheetView zoomScaleNormal="100" workbookViewId="0">
      <pane xSplit="2" ySplit="5" topLeftCell="C42"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71" customWidth="1"/>
    <col min="2" max="2" width="13.21875" style="382" customWidth="1"/>
    <col min="3" max="6" width="23" style="71" customWidth="1"/>
    <col min="7" max="8" width="25" style="71" customWidth="1"/>
    <col min="9" max="16384" width="9.21875" style="68"/>
  </cols>
  <sheetData>
    <row r="1" spans="1:8" s="382" customFormat="1" ht="30" customHeight="1" x14ac:dyDescent="0.3">
      <c r="A1" s="69" t="s">
        <v>545</v>
      </c>
      <c r="B1" s="648" t="s">
        <v>546</v>
      </c>
      <c r="C1" s="648"/>
      <c r="D1" s="648"/>
      <c r="E1" s="648"/>
      <c r="F1" s="648"/>
      <c r="G1" s="648"/>
      <c r="H1" s="648"/>
    </row>
    <row r="2" spans="1:8" s="397" customFormat="1" ht="30" customHeight="1" x14ac:dyDescent="0.3">
      <c r="A2" s="137"/>
      <c r="B2" s="649" t="s">
        <v>547</v>
      </c>
      <c r="C2" s="651"/>
      <c r="D2" s="651"/>
      <c r="E2" s="651"/>
      <c r="F2" s="651"/>
      <c r="G2" s="651"/>
      <c r="H2" s="651"/>
    </row>
    <row r="3" spans="1:8" ht="21" customHeight="1" x14ac:dyDescent="0.3"/>
    <row r="4" spans="1:8" s="432" customFormat="1" ht="30" customHeight="1" x14ac:dyDescent="0.3">
      <c r="A4" s="456"/>
      <c r="B4" s="457"/>
      <c r="C4" s="652" t="s">
        <v>548</v>
      </c>
      <c r="D4" s="653"/>
      <c r="E4" s="654" t="s">
        <v>549</v>
      </c>
      <c r="F4" s="654"/>
      <c r="G4" s="652" t="s">
        <v>550</v>
      </c>
      <c r="H4" s="653"/>
    </row>
    <row r="5" spans="1:8" ht="30" customHeight="1" thickBot="1" x14ac:dyDescent="0.35">
      <c r="A5" s="378"/>
      <c r="B5" s="423"/>
      <c r="C5" s="73" t="s">
        <v>551</v>
      </c>
      <c r="D5" s="436" t="s">
        <v>552</v>
      </c>
      <c r="E5" s="72" t="s">
        <v>551</v>
      </c>
      <c r="F5" s="72" t="s">
        <v>552</v>
      </c>
      <c r="G5" s="73" t="s">
        <v>551</v>
      </c>
      <c r="H5" s="436" t="s">
        <v>552</v>
      </c>
    </row>
    <row r="6" spans="1:8" ht="30" customHeight="1" x14ac:dyDescent="0.3">
      <c r="A6" s="132">
        <v>41274</v>
      </c>
      <c r="B6" s="382" t="s">
        <v>1</v>
      </c>
      <c r="C6" s="438">
        <v>12.2</v>
      </c>
      <c r="D6" s="93">
        <v>51.7</v>
      </c>
      <c r="E6" s="92">
        <v>10.5</v>
      </c>
      <c r="F6" s="90">
        <v>37.299999999999997</v>
      </c>
      <c r="G6" s="438">
        <v>38.6</v>
      </c>
      <c r="H6" s="91">
        <v>83.4</v>
      </c>
    </row>
    <row r="7" spans="1:8" ht="30" customHeight="1" x14ac:dyDescent="0.3">
      <c r="A7" s="132">
        <v>41274</v>
      </c>
      <c r="B7" s="382" t="s">
        <v>2</v>
      </c>
      <c r="C7" s="438">
        <v>4.9000000000000004</v>
      </c>
      <c r="D7" s="93">
        <v>33.799999999999997</v>
      </c>
      <c r="E7" s="92">
        <v>3.1</v>
      </c>
      <c r="F7" s="90">
        <v>21.8</v>
      </c>
      <c r="G7" s="438">
        <v>28.3</v>
      </c>
      <c r="H7" s="91">
        <v>92.7</v>
      </c>
    </row>
    <row r="8" spans="1:8" ht="30" customHeight="1" x14ac:dyDescent="0.3">
      <c r="A8" s="132">
        <v>41274</v>
      </c>
      <c r="B8" s="424" t="s">
        <v>553</v>
      </c>
      <c r="C8" s="438">
        <v>4.0999999999999996</v>
      </c>
      <c r="D8" s="93">
        <v>34.200000000000003</v>
      </c>
      <c r="E8" s="92">
        <v>3.9</v>
      </c>
      <c r="F8" s="90">
        <v>34.200000000000003</v>
      </c>
      <c r="G8" s="438">
        <v>30.7</v>
      </c>
      <c r="H8" s="91">
        <v>99.2</v>
      </c>
    </row>
    <row r="9" spans="1:8" ht="30" customHeight="1" x14ac:dyDescent="0.3">
      <c r="A9" s="133">
        <v>41274</v>
      </c>
      <c r="B9" s="184" t="s">
        <v>554</v>
      </c>
      <c r="C9" s="415">
        <v>7</v>
      </c>
      <c r="D9" s="458">
        <v>51.7</v>
      </c>
      <c r="E9" s="419">
        <v>5.9</v>
      </c>
      <c r="F9" s="419">
        <v>37.299999999999997</v>
      </c>
      <c r="G9" s="415">
        <v>32.6</v>
      </c>
      <c r="H9" s="458">
        <v>99.2</v>
      </c>
    </row>
    <row r="10" spans="1:8" ht="30" customHeight="1" x14ac:dyDescent="0.3">
      <c r="A10" s="132">
        <v>41639</v>
      </c>
      <c r="B10" s="382" t="s">
        <v>1</v>
      </c>
      <c r="C10" s="438">
        <v>9.5</v>
      </c>
      <c r="D10" s="91">
        <v>39.200000000000003</v>
      </c>
      <c r="E10" s="90">
        <v>9.1999999999999993</v>
      </c>
      <c r="F10" s="90">
        <v>39.200000000000003</v>
      </c>
      <c r="G10" s="438">
        <v>31.7</v>
      </c>
      <c r="H10" s="91">
        <v>85.3</v>
      </c>
    </row>
    <row r="11" spans="1:8" ht="30" customHeight="1" x14ac:dyDescent="0.3">
      <c r="A11" s="132">
        <v>41639</v>
      </c>
      <c r="B11" s="382" t="s">
        <v>2</v>
      </c>
      <c r="C11" s="438">
        <v>5.0999999999999996</v>
      </c>
      <c r="D11" s="91">
        <v>25</v>
      </c>
      <c r="E11" s="90">
        <v>4.0999999999999996</v>
      </c>
      <c r="F11" s="90">
        <v>25</v>
      </c>
      <c r="G11" s="438">
        <v>24.9</v>
      </c>
      <c r="H11" s="91">
        <v>82.7</v>
      </c>
    </row>
    <row r="12" spans="1:8" ht="30" customHeight="1" x14ac:dyDescent="0.3">
      <c r="A12" s="132">
        <v>41639</v>
      </c>
      <c r="B12" s="424" t="s">
        <v>553</v>
      </c>
      <c r="C12" s="438">
        <v>4.8</v>
      </c>
      <c r="D12" s="91">
        <v>36.6</v>
      </c>
      <c r="E12" s="90">
        <v>4.0999999999999996</v>
      </c>
      <c r="F12" s="90">
        <v>34.6</v>
      </c>
      <c r="G12" s="438">
        <v>30.9</v>
      </c>
      <c r="H12" s="91">
        <v>96.2</v>
      </c>
    </row>
    <row r="13" spans="1:8" ht="30" customHeight="1" x14ac:dyDescent="0.3">
      <c r="A13" s="133">
        <v>41639</v>
      </c>
      <c r="B13" s="184" t="s">
        <v>554</v>
      </c>
      <c r="C13" s="415">
        <v>6.4</v>
      </c>
      <c r="D13" s="458">
        <v>39.200000000000003</v>
      </c>
      <c r="E13" s="419">
        <v>5.8</v>
      </c>
      <c r="F13" s="419">
        <v>39.200000000000003</v>
      </c>
      <c r="G13" s="415">
        <v>29.3</v>
      </c>
      <c r="H13" s="458">
        <v>96.2</v>
      </c>
    </row>
    <row r="14" spans="1:8" ht="30" customHeight="1" x14ac:dyDescent="0.3">
      <c r="A14" s="132">
        <v>42004</v>
      </c>
      <c r="B14" s="382" t="s">
        <v>1</v>
      </c>
      <c r="C14" s="438">
        <v>8.1999999999999993</v>
      </c>
      <c r="D14" s="91">
        <v>31.6</v>
      </c>
      <c r="E14" s="90">
        <v>7.9</v>
      </c>
      <c r="F14" s="90">
        <v>31.6</v>
      </c>
      <c r="G14" s="438">
        <v>27.5</v>
      </c>
      <c r="H14" s="91">
        <v>87.8</v>
      </c>
    </row>
    <row r="15" spans="1:8" ht="30" customHeight="1" x14ac:dyDescent="0.3">
      <c r="A15" s="132">
        <v>42004</v>
      </c>
      <c r="B15" s="382" t="s">
        <v>2</v>
      </c>
      <c r="C15" s="438">
        <v>9.1</v>
      </c>
      <c r="D15" s="91">
        <v>71.7</v>
      </c>
      <c r="E15" s="90">
        <v>6.7</v>
      </c>
      <c r="F15" s="90">
        <v>27.1</v>
      </c>
      <c r="G15" s="438">
        <v>38.4</v>
      </c>
      <c r="H15" s="91">
        <v>98.3</v>
      </c>
    </row>
    <row r="16" spans="1:8" ht="30" customHeight="1" x14ac:dyDescent="0.3">
      <c r="A16" s="132">
        <v>42004</v>
      </c>
      <c r="B16" s="424" t="s">
        <v>553</v>
      </c>
      <c r="C16" s="438">
        <v>3.9</v>
      </c>
      <c r="D16" s="91">
        <v>14.3</v>
      </c>
      <c r="E16" s="90">
        <v>3.9</v>
      </c>
      <c r="F16" s="90">
        <v>14.3</v>
      </c>
      <c r="G16" s="438">
        <v>39</v>
      </c>
      <c r="H16" s="91">
        <v>100</v>
      </c>
    </row>
    <row r="17" spans="1:8" ht="30" customHeight="1" x14ac:dyDescent="0.3">
      <c r="A17" s="133">
        <v>42004</v>
      </c>
      <c r="B17" s="184" t="s">
        <v>554</v>
      </c>
      <c r="C17" s="415">
        <v>7.1</v>
      </c>
      <c r="D17" s="458">
        <v>71.7</v>
      </c>
      <c r="E17" s="419">
        <v>6.2</v>
      </c>
      <c r="F17" s="419">
        <v>31.6</v>
      </c>
      <c r="G17" s="415">
        <v>34.6</v>
      </c>
      <c r="H17" s="458">
        <v>100</v>
      </c>
    </row>
    <row r="18" spans="1:8" ht="30" customHeight="1" x14ac:dyDescent="0.3">
      <c r="A18" s="132">
        <v>42369</v>
      </c>
      <c r="B18" s="382" t="s">
        <v>1</v>
      </c>
      <c r="C18" s="438">
        <v>9.4</v>
      </c>
      <c r="D18" s="91">
        <v>38.1</v>
      </c>
      <c r="E18" s="90">
        <v>9</v>
      </c>
      <c r="F18" s="90">
        <v>38.1</v>
      </c>
      <c r="G18" s="438">
        <v>25.8</v>
      </c>
      <c r="H18" s="91">
        <v>83.1</v>
      </c>
    </row>
    <row r="19" spans="1:8" ht="30" customHeight="1" x14ac:dyDescent="0.3">
      <c r="A19" s="132">
        <v>42369</v>
      </c>
      <c r="B19" s="382" t="s">
        <v>2</v>
      </c>
      <c r="C19" s="438">
        <v>9.3000000000000007</v>
      </c>
      <c r="D19" s="91">
        <v>25.5</v>
      </c>
      <c r="E19" s="90">
        <v>8.5</v>
      </c>
      <c r="F19" s="90">
        <v>25.5</v>
      </c>
      <c r="G19" s="438">
        <v>39</v>
      </c>
      <c r="H19" s="91">
        <v>92.7</v>
      </c>
    </row>
    <row r="20" spans="1:8" ht="30" customHeight="1" x14ac:dyDescent="0.3">
      <c r="A20" s="132">
        <v>42369</v>
      </c>
      <c r="B20" s="424" t="s">
        <v>553</v>
      </c>
      <c r="C20" s="438">
        <v>6.4</v>
      </c>
      <c r="D20" s="91">
        <v>21.6</v>
      </c>
      <c r="E20" s="90">
        <v>6.4</v>
      </c>
      <c r="F20" s="90">
        <v>22.1</v>
      </c>
      <c r="G20" s="438">
        <v>48.8</v>
      </c>
      <c r="H20" s="91">
        <v>100</v>
      </c>
    </row>
    <row r="21" spans="1:8" ht="30" customHeight="1" x14ac:dyDescent="0.3">
      <c r="A21" s="133">
        <v>42369</v>
      </c>
      <c r="B21" s="184" t="s">
        <v>554</v>
      </c>
      <c r="C21" s="415">
        <v>8.4</v>
      </c>
      <c r="D21" s="458">
        <v>38.1</v>
      </c>
      <c r="E21" s="419">
        <v>8</v>
      </c>
      <c r="F21" s="419">
        <v>38.1</v>
      </c>
      <c r="G21" s="415">
        <v>38.1</v>
      </c>
      <c r="H21" s="458">
        <v>100</v>
      </c>
    </row>
    <row r="22" spans="1:8" ht="30" customHeight="1" x14ac:dyDescent="0.3">
      <c r="A22" s="132">
        <v>42735</v>
      </c>
      <c r="B22" s="382" t="s">
        <v>1</v>
      </c>
      <c r="C22" s="438">
        <v>8.6999999999999993</v>
      </c>
      <c r="D22" s="91">
        <v>39.4</v>
      </c>
      <c r="E22" s="90">
        <v>9</v>
      </c>
      <c r="F22" s="90">
        <v>39.4</v>
      </c>
      <c r="G22" s="438">
        <v>27</v>
      </c>
      <c r="H22" s="91">
        <v>82.4</v>
      </c>
    </row>
    <row r="23" spans="1:8" ht="30" customHeight="1" x14ac:dyDescent="0.3">
      <c r="A23" s="132">
        <v>42735</v>
      </c>
      <c r="B23" s="382" t="s">
        <v>2</v>
      </c>
      <c r="C23" s="438">
        <v>9.3000000000000007</v>
      </c>
      <c r="D23" s="91">
        <v>55.9</v>
      </c>
      <c r="E23" s="90">
        <v>8.6</v>
      </c>
      <c r="F23" s="90">
        <v>55.9</v>
      </c>
      <c r="G23" s="438">
        <v>36.9</v>
      </c>
      <c r="H23" s="91">
        <v>81</v>
      </c>
    </row>
    <row r="24" spans="1:8" ht="30" customHeight="1" x14ac:dyDescent="0.3">
      <c r="A24" s="132">
        <v>42735</v>
      </c>
      <c r="B24" s="424" t="s">
        <v>553</v>
      </c>
      <c r="C24" s="438">
        <v>9.1</v>
      </c>
      <c r="D24" s="91">
        <v>35.4</v>
      </c>
      <c r="E24" s="90">
        <v>8.3000000000000007</v>
      </c>
      <c r="F24" s="90">
        <v>35.1</v>
      </c>
      <c r="G24" s="438">
        <v>40.6</v>
      </c>
      <c r="H24" s="91">
        <v>95.7</v>
      </c>
    </row>
    <row r="25" spans="1:8" ht="30" customHeight="1" x14ac:dyDescent="0.3">
      <c r="A25" s="133">
        <v>42735</v>
      </c>
      <c r="B25" s="184" t="s">
        <v>554</v>
      </c>
      <c r="C25" s="415">
        <v>9</v>
      </c>
      <c r="D25" s="458">
        <v>55.9</v>
      </c>
      <c r="E25" s="419">
        <v>8.6</v>
      </c>
      <c r="F25" s="419">
        <v>55.9</v>
      </c>
      <c r="G25" s="415">
        <v>35.200000000000003</v>
      </c>
      <c r="H25" s="458">
        <v>95.7</v>
      </c>
    </row>
    <row r="26" spans="1:8" ht="30" customHeight="1" x14ac:dyDescent="0.3">
      <c r="A26" s="132">
        <v>43100</v>
      </c>
      <c r="B26" s="382" t="s">
        <v>1</v>
      </c>
      <c r="C26" s="438">
        <v>11.5</v>
      </c>
      <c r="D26" s="91">
        <v>43.7</v>
      </c>
      <c r="E26" s="90">
        <v>11.3</v>
      </c>
      <c r="F26" s="90">
        <v>39.6</v>
      </c>
      <c r="G26" s="438">
        <v>32.4</v>
      </c>
      <c r="H26" s="91">
        <v>96.3</v>
      </c>
    </row>
    <row r="27" spans="1:8" ht="30" customHeight="1" x14ac:dyDescent="0.3">
      <c r="A27" s="132">
        <v>43100</v>
      </c>
      <c r="B27" s="382" t="s">
        <v>2</v>
      </c>
      <c r="C27" s="438">
        <v>9.4</v>
      </c>
      <c r="D27" s="91">
        <v>39.1</v>
      </c>
      <c r="E27" s="90">
        <v>8.5</v>
      </c>
      <c r="F27" s="90">
        <v>39.1</v>
      </c>
      <c r="G27" s="438">
        <v>40</v>
      </c>
      <c r="H27" s="91">
        <v>95.6</v>
      </c>
    </row>
    <row r="28" spans="1:8" ht="30" customHeight="1" x14ac:dyDescent="0.3">
      <c r="A28" s="132">
        <v>43100</v>
      </c>
      <c r="B28" s="424" t="s">
        <v>553</v>
      </c>
      <c r="C28" s="438">
        <v>5.0999999999999996</v>
      </c>
      <c r="D28" s="91">
        <v>24.3</v>
      </c>
      <c r="E28" s="90">
        <v>3.1</v>
      </c>
      <c r="F28" s="90">
        <v>12.4</v>
      </c>
      <c r="G28" s="438">
        <v>14</v>
      </c>
      <c r="H28" s="91">
        <v>62.6</v>
      </c>
    </row>
    <row r="29" spans="1:8" ht="30" customHeight="1" x14ac:dyDescent="0.3">
      <c r="A29" s="133">
        <v>43100</v>
      </c>
      <c r="B29" s="184" t="s">
        <v>554</v>
      </c>
      <c r="C29" s="415">
        <v>9.6</v>
      </c>
      <c r="D29" s="458">
        <v>43.7</v>
      </c>
      <c r="E29" s="419">
        <v>8.8000000000000007</v>
      </c>
      <c r="F29" s="419">
        <v>39.6</v>
      </c>
      <c r="G29" s="415">
        <v>34.4</v>
      </c>
      <c r="H29" s="458">
        <v>96.3</v>
      </c>
    </row>
    <row r="30" spans="1:8" ht="30" customHeight="1" x14ac:dyDescent="0.3">
      <c r="A30" s="132">
        <v>43465</v>
      </c>
      <c r="B30" s="382" t="s">
        <v>1</v>
      </c>
      <c r="C30" s="438">
        <v>12.3</v>
      </c>
      <c r="D30" s="91">
        <v>32.6</v>
      </c>
      <c r="E30" s="90">
        <v>12.1</v>
      </c>
      <c r="F30" s="90">
        <v>30.8</v>
      </c>
      <c r="G30" s="438">
        <v>36.799999999999997</v>
      </c>
      <c r="H30" s="91">
        <v>100</v>
      </c>
    </row>
    <row r="31" spans="1:8" ht="30" customHeight="1" x14ac:dyDescent="0.3">
      <c r="A31" s="132">
        <v>43465</v>
      </c>
      <c r="B31" s="382" t="s">
        <v>2</v>
      </c>
      <c r="C31" s="438">
        <v>11.4</v>
      </c>
      <c r="D31" s="91">
        <v>39.4</v>
      </c>
      <c r="E31" s="90">
        <v>11</v>
      </c>
      <c r="F31" s="90">
        <v>39.4</v>
      </c>
      <c r="G31" s="438">
        <v>46.4</v>
      </c>
      <c r="H31" s="91">
        <v>87.8</v>
      </c>
    </row>
    <row r="32" spans="1:8" ht="30" customHeight="1" x14ac:dyDescent="0.3">
      <c r="A32" s="132">
        <v>43465</v>
      </c>
      <c r="B32" s="424" t="s">
        <v>553</v>
      </c>
      <c r="C32" s="438">
        <v>5.5</v>
      </c>
      <c r="D32" s="91">
        <v>17.5</v>
      </c>
      <c r="E32" s="90">
        <v>4.4000000000000004</v>
      </c>
      <c r="F32" s="90">
        <v>15.6</v>
      </c>
      <c r="G32" s="438">
        <v>28.5</v>
      </c>
      <c r="H32" s="91">
        <v>94.5</v>
      </c>
    </row>
    <row r="33" spans="1:8" ht="30" customHeight="1" x14ac:dyDescent="0.3">
      <c r="A33" s="133">
        <v>43465</v>
      </c>
      <c r="B33" s="184" t="s">
        <v>554</v>
      </c>
      <c r="C33" s="415">
        <v>11</v>
      </c>
      <c r="D33" s="458">
        <v>39.4</v>
      </c>
      <c r="E33" s="419">
        <v>10.6</v>
      </c>
      <c r="F33" s="419">
        <v>39.4</v>
      </c>
      <c r="G33" s="415">
        <v>41.1</v>
      </c>
      <c r="H33" s="458">
        <v>100</v>
      </c>
    </row>
    <row r="34" spans="1:8" ht="30" customHeight="1" x14ac:dyDescent="0.3">
      <c r="A34" s="132">
        <v>43830</v>
      </c>
      <c r="B34" s="382" t="s">
        <v>1</v>
      </c>
      <c r="C34" s="438">
        <v>13.4</v>
      </c>
      <c r="D34" s="93">
        <v>56.2</v>
      </c>
      <c r="E34" s="90">
        <v>12</v>
      </c>
      <c r="F34" s="90">
        <v>32.4</v>
      </c>
      <c r="G34" s="438">
        <v>36.5</v>
      </c>
      <c r="H34" s="91">
        <v>96.5</v>
      </c>
    </row>
    <row r="35" spans="1:8" ht="30" customHeight="1" x14ac:dyDescent="0.3">
      <c r="A35" s="132">
        <v>43830</v>
      </c>
      <c r="B35" s="382" t="s">
        <v>2</v>
      </c>
      <c r="C35" s="438">
        <v>11.4</v>
      </c>
      <c r="D35" s="93">
        <v>47.6</v>
      </c>
      <c r="E35" s="90">
        <v>11.4</v>
      </c>
      <c r="F35" s="90">
        <v>47.6</v>
      </c>
      <c r="G35" s="438">
        <v>49.2</v>
      </c>
      <c r="H35" s="91">
        <v>98.8</v>
      </c>
    </row>
    <row r="36" spans="1:8" ht="30" customHeight="1" x14ac:dyDescent="0.3">
      <c r="A36" s="132">
        <v>43830</v>
      </c>
      <c r="B36" s="424" t="s">
        <v>553</v>
      </c>
      <c r="C36" s="438">
        <v>5.8</v>
      </c>
      <c r="D36" s="93">
        <v>24</v>
      </c>
      <c r="E36" s="90">
        <v>5.7</v>
      </c>
      <c r="F36" s="90">
        <v>24</v>
      </c>
      <c r="G36" s="438">
        <v>40.4</v>
      </c>
      <c r="H36" s="91">
        <v>91.9</v>
      </c>
    </row>
    <row r="37" spans="1:8" ht="30" customHeight="1" x14ac:dyDescent="0.3">
      <c r="A37" s="133">
        <v>43830</v>
      </c>
      <c r="B37" s="184" t="s">
        <v>554</v>
      </c>
      <c r="C37" s="416">
        <v>11.2</v>
      </c>
      <c r="D37" s="458">
        <v>56.2</v>
      </c>
      <c r="E37" s="459">
        <v>10.8</v>
      </c>
      <c r="F37" s="459">
        <v>47.6</v>
      </c>
      <c r="G37" s="416">
        <v>43.9</v>
      </c>
      <c r="H37" s="460">
        <v>98.9</v>
      </c>
    </row>
    <row r="38" spans="1:8" ht="30" customHeight="1" x14ac:dyDescent="0.3"/>
    <row r="39" spans="1:8" ht="30" customHeight="1" x14ac:dyDescent="0.3"/>
    <row r="40" spans="1:8" ht="30" customHeight="1" x14ac:dyDescent="0.3"/>
    <row r="41" spans="1:8" ht="30" customHeight="1" x14ac:dyDescent="0.3"/>
    <row r="42" spans="1:8" ht="30" customHeight="1" x14ac:dyDescent="0.3"/>
    <row r="43" spans="1:8" ht="30" customHeight="1" x14ac:dyDescent="0.3"/>
    <row r="44" spans="1:8" ht="30" customHeight="1" x14ac:dyDescent="0.3"/>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8D79-A826-460A-9CE4-E9EAE9F93F2B}">
  <sheetPr>
    <tabColor rgb="FFF5E8F3"/>
  </sheetPr>
  <dimension ref="A1:H86"/>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71" customWidth="1"/>
    <col min="2" max="2" width="13.21875" style="382" customWidth="1"/>
    <col min="3" max="6" width="23" style="71" customWidth="1"/>
    <col min="7" max="8" width="25" style="71" customWidth="1"/>
    <col min="9" max="16384" width="9.21875" style="68"/>
  </cols>
  <sheetData>
    <row r="1" spans="1:8" s="382" customFormat="1" ht="30" customHeight="1" x14ac:dyDescent="0.3">
      <c r="A1" s="69" t="s">
        <v>555</v>
      </c>
      <c r="B1" s="648" t="s">
        <v>556</v>
      </c>
      <c r="C1" s="648"/>
      <c r="D1" s="648"/>
      <c r="E1" s="648"/>
      <c r="F1" s="648"/>
      <c r="G1" s="648"/>
      <c r="H1" s="648"/>
    </row>
    <row r="2" spans="1:8" s="397" customFormat="1" ht="30" customHeight="1" x14ac:dyDescent="0.3">
      <c r="A2" s="137"/>
      <c r="B2" s="649" t="s">
        <v>557</v>
      </c>
      <c r="C2" s="651"/>
      <c r="D2" s="651"/>
      <c r="E2" s="651"/>
      <c r="F2" s="651"/>
      <c r="G2" s="651"/>
      <c r="H2" s="651"/>
    </row>
    <row r="3" spans="1:8" ht="20.399999999999999" customHeight="1" x14ac:dyDescent="0.3"/>
    <row r="4" spans="1:8" s="432" customFormat="1" ht="30" customHeight="1" x14ac:dyDescent="0.3">
      <c r="A4" s="456"/>
      <c r="B4" s="457"/>
      <c r="C4" s="652" t="s">
        <v>548</v>
      </c>
      <c r="D4" s="653"/>
      <c r="E4" s="654" t="s">
        <v>549</v>
      </c>
      <c r="F4" s="654"/>
      <c r="G4" s="652" t="s">
        <v>550</v>
      </c>
      <c r="H4" s="653"/>
    </row>
    <row r="5" spans="1:8" ht="30" customHeight="1" thickBot="1" x14ac:dyDescent="0.35">
      <c r="A5" s="378"/>
      <c r="B5" s="423"/>
      <c r="C5" s="73" t="s">
        <v>551</v>
      </c>
      <c r="D5" s="436" t="s">
        <v>552</v>
      </c>
      <c r="E5" s="72" t="s">
        <v>551</v>
      </c>
      <c r="F5" s="72" t="s">
        <v>552</v>
      </c>
      <c r="G5" s="73" t="s">
        <v>551</v>
      </c>
      <c r="H5" s="436" t="s">
        <v>552</v>
      </c>
    </row>
    <row r="6" spans="1:8" ht="30" customHeight="1" x14ac:dyDescent="0.3">
      <c r="A6" s="134">
        <v>44196</v>
      </c>
      <c r="B6" s="382" t="s">
        <v>1</v>
      </c>
      <c r="C6" s="438">
        <v>12.5</v>
      </c>
      <c r="D6" s="93">
        <v>57.6</v>
      </c>
      <c r="E6" s="90">
        <v>12.1</v>
      </c>
      <c r="F6" s="90">
        <v>57.6</v>
      </c>
      <c r="G6" s="438">
        <v>30.2</v>
      </c>
      <c r="H6" s="91">
        <v>97.8</v>
      </c>
    </row>
    <row r="7" spans="1:8" ht="30" customHeight="1" x14ac:dyDescent="0.3">
      <c r="A7" s="134">
        <v>44196</v>
      </c>
      <c r="B7" s="382" t="s">
        <v>2</v>
      </c>
      <c r="C7" s="438">
        <v>10.4</v>
      </c>
      <c r="D7" s="93">
        <v>35.5</v>
      </c>
      <c r="E7" s="90">
        <v>9.6</v>
      </c>
      <c r="F7" s="90">
        <v>34</v>
      </c>
      <c r="G7" s="438">
        <v>42.8</v>
      </c>
      <c r="H7" s="91">
        <v>99</v>
      </c>
    </row>
    <row r="8" spans="1:8" ht="30" customHeight="1" x14ac:dyDescent="0.3">
      <c r="A8" s="134">
        <v>44196</v>
      </c>
      <c r="B8" s="424" t="s">
        <v>553</v>
      </c>
      <c r="C8" s="438">
        <v>7.4</v>
      </c>
      <c r="D8" s="93">
        <v>29.5</v>
      </c>
      <c r="E8" s="90">
        <v>4.5999999999999996</v>
      </c>
      <c r="F8" s="90">
        <v>15.9</v>
      </c>
      <c r="G8" s="438">
        <v>38</v>
      </c>
      <c r="H8" s="91">
        <v>100</v>
      </c>
    </row>
    <row r="9" spans="1:8" ht="30" customHeight="1" x14ac:dyDescent="0.3">
      <c r="A9" s="471">
        <v>44196</v>
      </c>
      <c r="B9" s="184" t="s">
        <v>554</v>
      </c>
      <c r="C9" s="416">
        <v>10.6</v>
      </c>
      <c r="D9" s="458">
        <v>57.6</v>
      </c>
      <c r="E9" s="459">
        <v>9.6</v>
      </c>
      <c r="F9" s="459">
        <v>57.6</v>
      </c>
      <c r="G9" s="416">
        <v>38</v>
      </c>
      <c r="H9" s="460">
        <v>100</v>
      </c>
    </row>
    <row r="10" spans="1:8" ht="30" customHeight="1" x14ac:dyDescent="0.3">
      <c r="A10" s="134">
        <v>44561</v>
      </c>
      <c r="B10" s="382" t="s">
        <v>1</v>
      </c>
      <c r="C10" s="461">
        <v>11.1</v>
      </c>
      <c r="D10" s="93">
        <v>45.3</v>
      </c>
      <c r="E10" s="92">
        <v>11</v>
      </c>
      <c r="F10" s="92">
        <v>45.3</v>
      </c>
      <c r="G10" s="461">
        <v>27.3</v>
      </c>
      <c r="H10" s="93">
        <v>96.8</v>
      </c>
    </row>
    <row r="11" spans="1:8" ht="30" customHeight="1" x14ac:dyDescent="0.3">
      <c r="A11" s="134">
        <v>44561</v>
      </c>
      <c r="B11" s="382" t="s">
        <v>2</v>
      </c>
      <c r="C11" s="461">
        <v>12.7</v>
      </c>
      <c r="D11" s="93">
        <v>53.9</v>
      </c>
      <c r="E11" s="92">
        <v>11</v>
      </c>
      <c r="F11" s="92">
        <v>52.6</v>
      </c>
      <c r="G11" s="461">
        <v>41.6</v>
      </c>
      <c r="H11" s="93">
        <v>89.9</v>
      </c>
    </row>
    <row r="12" spans="1:8" ht="30" customHeight="1" x14ac:dyDescent="0.3">
      <c r="A12" s="134">
        <v>44561</v>
      </c>
      <c r="B12" s="424" t="s">
        <v>553</v>
      </c>
      <c r="C12" s="461">
        <v>9.6</v>
      </c>
      <c r="D12" s="93">
        <v>52.4</v>
      </c>
      <c r="E12" s="92">
        <v>7.8</v>
      </c>
      <c r="F12" s="92">
        <v>33.6</v>
      </c>
      <c r="G12" s="461">
        <v>34.5</v>
      </c>
      <c r="H12" s="93">
        <v>100</v>
      </c>
    </row>
    <row r="13" spans="1:8" ht="30" customHeight="1" x14ac:dyDescent="0.3">
      <c r="A13" s="471">
        <v>44561</v>
      </c>
      <c r="B13" s="184" t="s">
        <v>554</v>
      </c>
      <c r="C13" s="415">
        <v>11.1</v>
      </c>
      <c r="D13" s="458">
        <v>53.9</v>
      </c>
      <c r="E13" s="419">
        <v>9.9</v>
      </c>
      <c r="F13" s="419">
        <v>53.6</v>
      </c>
      <c r="G13" s="415">
        <v>34.5</v>
      </c>
      <c r="H13" s="458">
        <v>100</v>
      </c>
    </row>
    <row r="14" spans="1:8" ht="30" customHeight="1" x14ac:dyDescent="0.3"/>
    <row r="15" spans="1:8" ht="30" customHeight="1" x14ac:dyDescent="0.3"/>
    <row r="16" spans="1:8" ht="30" customHeight="1" x14ac:dyDescent="0.3"/>
    <row r="17" spans="2:2" s="71" customFormat="1" ht="30" customHeight="1" x14ac:dyDescent="0.3">
      <c r="B17" s="382"/>
    </row>
    <row r="18" spans="2:2" s="71" customFormat="1" ht="30" customHeight="1" x14ac:dyDescent="0.3">
      <c r="B18" s="382"/>
    </row>
    <row r="19" spans="2:2" s="71" customFormat="1" ht="30" customHeight="1" x14ac:dyDescent="0.3">
      <c r="B19" s="382"/>
    </row>
    <row r="20" spans="2:2" s="71" customFormat="1" ht="30" customHeight="1" x14ac:dyDescent="0.3">
      <c r="B20" s="382"/>
    </row>
    <row r="21" spans="2:2" s="71" customFormat="1" ht="30" customHeight="1" x14ac:dyDescent="0.3">
      <c r="B21" s="382"/>
    </row>
    <row r="22" spans="2:2" s="71" customFormat="1" ht="30" customHeight="1" x14ac:dyDescent="0.3">
      <c r="B22" s="382"/>
    </row>
    <row r="23" spans="2:2" s="71" customFormat="1" ht="30" customHeight="1" x14ac:dyDescent="0.3">
      <c r="B23" s="382"/>
    </row>
    <row r="24" spans="2:2" s="71" customFormat="1" ht="30" customHeight="1" x14ac:dyDescent="0.3">
      <c r="B24" s="382"/>
    </row>
    <row r="25" spans="2:2" s="71" customFormat="1" ht="30" customHeight="1" x14ac:dyDescent="0.3">
      <c r="B25" s="382"/>
    </row>
    <row r="26" spans="2:2" s="71" customFormat="1" ht="30" customHeight="1" x14ac:dyDescent="0.3">
      <c r="B26" s="382"/>
    </row>
    <row r="27" spans="2:2" s="71" customFormat="1" ht="30" customHeight="1" x14ac:dyDescent="0.3">
      <c r="B27" s="382"/>
    </row>
    <row r="28" spans="2:2" s="71" customFormat="1" ht="30" customHeight="1" x14ac:dyDescent="0.3">
      <c r="B28" s="382"/>
    </row>
    <row r="29" spans="2:2" s="71" customFormat="1" ht="30" customHeight="1" x14ac:dyDescent="0.3">
      <c r="B29" s="382"/>
    </row>
    <row r="30" spans="2:2" s="71" customFormat="1" ht="30" customHeight="1" x14ac:dyDescent="0.3">
      <c r="B30" s="382"/>
    </row>
    <row r="31" spans="2:2" s="71" customFormat="1" ht="30" customHeight="1" x14ac:dyDescent="0.3">
      <c r="B31" s="382"/>
    </row>
    <row r="32" spans="2:2" s="71" customFormat="1" ht="30" customHeight="1" x14ac:dyDescent="0.3">
      <c r="B32" s="382"/>
    </row>
    <row r="33" spans="2:2" s="71" customFormat="1" ht="30" customHeight="1" x14ac:dyDescent="0.3">
      <c r="B33" s="382"/>
    </row>
    <row r="34" spans="2:2" s="71" customFormat="1" ht="30" customHeight="1" x14ac:dyDescent="0.3">
      <c r="B34" s="382"/>
    </row>
    <row r="35" spans="2:2" s="71" customFormat="1" ht="30" customHeight="1" x14ac:dyDescent="0.3">
      <c r="B35" s="382"/>
    </row>
    <row r="36" spans="2:2" s="71" customFormat="1" ht="30" customHeight="1" x14ac:dyDescent="0.3">
      <c r="B36" s="382"/>
    </row>
    <row r="37" spans="2:2" s="71" customFormat="1" ht="30" customHeight="1" x14ac:dyDescent="0.3">
      <c r="B37" s="382"/>
    </row>
    <row r="38" spans="2:2" s="71" customFormat="1" ht="30" customHeight="1" x14ac:dyDescent="0.3">
      <c r="B38" s="382"/>
    </row>
    <row r="39" spans="2:2" s="71" customFormat="1" ht="30" customHeight="1" x14ac:dyDescent="0.3">
      <c r="B39" s="382"/>
    </row>
    <row r="40" spans="2:2" s="71" customFormat="1" ht="30" customHeight="1" x14ac:dyDescent="0.3">
      <c r="B40" s="382"/>
    </row>
    <row r="41" spans="2:2" s="71" customFormat="1" ht="30" customHeight="1" x14ac:dyDescent="0.3">
      <c r="B41" s="382"/>
    </row>
    <row r="42" spans="2:2" s="71" customFormat="1" ht="30" customHeight="1" x14ac:dyDescent="0.3">
      <c r="B42" s="382"/>
    </row>
    <row r="43" spans="2:2" s="71" customFormat="1" ht="30" customHeight="1" x14ac:dyDescent="0.3">
      <c r="B43" s="382"/>
    </row>
    <row r="44" spans="2:2" s="71" customFormat="1" ht="30" customHeight="1" x14ac:dyDescent="0.3">
      <c r="B44" s="382"/>
    </row>
    <row r="45" spans="2:2" s="71" customFormat="1" ht="30" customHeight="1" x14ac:dyDescent="0.3">
      <c r="B45" s="382"/>
    </row>
    <row r="46" spans="2:2" s="71" customFormat="1" ht="30" customHeight="1" x14ac:dyDescent="0.3">
      <c r="B46" s="382"/>
    </row>
    <row r="47" spans="2:2" s="71" customFormat="1" ht="30" customHeight="1" x14ac:dyDescent="0.3">
      <c r="B47" s="382"/>
    </row>
    <row r="48" spans="2:2" s="71" customFormat="1" ht="30" customHeight="1" x14ac:dyDescent="0.3">
      <c r="B48" s="382"/>
    </row>
    <row r="49" spans="2:2" s="71" customFormat="1" ht="30" customHeight="1" x14ac:dyDescent="0.3">
      <c r="B49" s="382"/>
    </row>
    <row r="50" spans="2:2" s="71" customFormat="1" ht="30" customHeight="1" x14ac:dyDescent="0.3">
      <c r="B50" s="382"/>
    </row>
    <row r="51" spans="2:2" s="71" customFormat="1" ht="30" customHeight="1" x14ac:dyDescent="0.3">
      <c r="B51" s="382"/>
    </row>
    <row r="52" spans="2:2" s="71" customFormat="1" ht="30" customHeight="1" x14ac:dyDescent="0.3">
      <c r="B52" s="382"/>
    </row>
    <row r="53" spans="2:2" s="71" customFormat="1" ht="30" customHeight="1" x14ac:dyDescent="0.3">
      <c r="B53" s="382"/>
    </row>
    <row r="54" spans="2:2" s="71" customFormat="1" ht="30" customHeight="1" x14ac:dyDescent="0.3">
      <c r="B54" s="382"/>
    </row>
    <row r="55" spans="2:2" s="71" customFormat="1" ht="30" customHeight="1" x14ac:dyDescent="0.3">
      <c r="B55" s="382"/>
    </row>
    <row r="56" spans="2:2" s="71" customFormat="1" ht="30" customHeight="1" x14ac:dyDescent="0.3">
      <c r="B56" s="382"/>
    </row>
    <row r="57" spans="2:2" s="71" customFormat="1" ht="30" customHeight="1" x14ac:dyDescent="0.3">
      <c r="B57" s="382"/>
    </row>
    <row r="58" spans="2:2" s="71" customFormat="1" ht="30" customHeight="1" x14ac:dyDescent="0.3">
      <c r="B58" s="382"/>
    </row>
    <row r="59" spans="2:2" s="71" customFormat="1" ht="30" customHeight="1" x14ac:dyDescent="0.3">
      <c r="B59" s="382"/>
    </row>
    <row r="60" spans="2:2" s="71" customFormat="1" ht="30" customHeight="1" x14ac:dyDescent="0.3">
      <c r="B60" s="382"/>
    </row>
    <row r="61" spans="2:2" s="71" customFormat="1" ht="30" customHeight="1" x14ac:dyDescent="0.3">
      <c r="B61" s="382"/>
    </row>
    <row r="62" spans="2:2" s="71" customFormat="1" ht="30" customHeight="1" x14ac:dyDescent="0.3">
      <c r="B62" s="382"/>
    </row>
    <row r="63" spans="2:2" s="71" customFormat="1" ht="30" customHeight="1" x14ac:dyDescent="0.3">
      <c r="B63" s="382"/>
    </row>
    <row r="64" spans="2:2" s="71" customFormat="1" ht="30" customHeight="1" x14ac:dyDescent="0.3">
      <c r="B64" s="382"/>
    </row>
    <row r="65" spans="2:2" s="71" customFormat="1" ht="30" customHeight="1" x14ac:dyDescent="0.3">
      <c r="B65" s="382"/>
    </row>
    <row r="66" spans="2:2" s="71" customFormat="1" ht="30" customHeight="1" x14ac:dyDescent="0.3">
      <c r="B66" s="382"/>
    </row>
    <row r="67" spans="2:2" s="71" customFormat="1" ht="30" customHeight="1" x14ac:dyDescent="0.3">
      <c r="B67" s="382"/>
    </row>
    <row r="68" spans="2:2" s="71" customFormat="1" ht="30" customHeight="1" x14ac:dyDescent="0.3">
      <c r="B68" s="382"/>
    </row>
    <row r="69" spans="2:2" s="71" customFormat="1" ht="30" customHeight="1" x14ac:dyDescent="0.3">
      <c r="B69" s="382"/>
    </row>
    <row r="70" spans="2:2" s="71" customFormat="1" ht="30" customHeight="1" x14ac:dyDescent="0.3">
      <c r="B70" s="382"/>
    </row>
    <row r="71" spans="2:2" s="71" customFormat="1" ht="30" customHeight="1" x14ac:dyDescent="0.3">
      <c r="B71" s="382"/>
    </row>
    <row r="72" spans="2:2" s="71" customFormat="1" ht="30" customHeight="1" x14ac:dyDescent="0.3">
      <c r="B72" s="382"/>
    </row>
    <row r="73" spans="2:2" s="71" customFormat="1" ht="30" customHeight="1" x14ac:dyDescent="0.3">
      <c r="B73" s="382"/>
    </row>
    <row r="74" spans="2:2" s="71" customFormat="1" ht="30" customHeight="1" x14ac:dyDescent="0.3">
      <c r="B74" s="382"/>
    </row>
    <row r="75" spans="2:2" s="71" customFormat="1" ht="30" customHeight="1" x14ac:dyDescent="0.3">
      <c r="B75" s="382"/>
    </row>
    <row r="76" spans="2:2" s="71" customFormat="1" ht="30" customHeight="1" x14ac:dyDescent="0.3">
      <c r="B76" s="382"/>
    </row>
    <row r="77" spans="2:2" s="71" customFormat="1" ht="30" customHeight="1" x14ac:dyDescent="0.3">
      <c r="B77" s="382"/>
    </row>
    <row r="78" spans="2:2" s="71" customFormat="1" ht="30" customHeight="1" x14ac:dyDescent="0.3">
      <c r="B78" s="382"/>
    </row>
    <row r="79" spans="2:2" s="71" customFormat="1" ht="30" customHeight="1" x14ac:dyDescent="0.3">
      <c r="B79" s="382"/>
    </row>
    <row r="80" spans="2:2" s="71" customFormat="1" ht="30" customHeight="1" x14ac:dyDescent="0.3">
      <c r="B80" s="382"/>
    </row>
    <row r="81" spans="2:2" s="71" customFormat="1" ht="30" customHeight="1" x14ac:dyDescent="0.3">
      <c r="B81" s="382"/>
    </row>
    <row r="82" spans="2:2" s="71" customFormat="1" ht="30" customHeight="1" x14ac:dyDescent="0.3">
      <c r="B82" s="382"/>
    </row>
    <row r="83" spans="2:2" s="71" customFormat="1" ht="30" customHeight="1" x14ac:dyDescent="0.3">
      <c r="B83" s="382"/>
    </row>
    <row r="84" spans="2:2" s="71" customFormat="1" ht="30" customHeight="1" x14ac:dyDescent="0.3">
      <c r="B84" s="382"/>
    </row>
    <row r="85" spans="2:2" s="71" customFormat="1" ht="30" customHeight="1" x14ac:dyDescent="0.3">
      <c r="B85" s="382"/>
    </row>
    <row r="86" spans="2:2" s="71" customFormat="1" ht="30" customHeight="1" x14ac:dyDescent="0.3">
      <c r="B86" s="382"/>
    </row>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A631-DDD8-424C-9477-D43B05EC0DB9}">
  <sheetPr>
    <tabColor rgb="FFF5E8F3"/>
  </sheetPr>
  <dimension ref="A1:H161"/>
  <sheetViews>
    <sheetView zoomScaleNormal="100" workbookViewId="0">
      <pane xSplit="2" ySplit="5" topLeftCell="C24" activePane="bottomRight" state="frozen"/>
      <selection pane="topRight" activeCell="C1" sqref="C1"/>
      <selection pane="bottomLeft" activeCell="A6" sqref="A6"/>
      <selection pane="bottomRight" activeCell="C6" sqref="C6"/>
    </sheetView>
  </sheetViews>
  <sheetFormatPr defaultColWidth="9.21875" defaultRowHeight="18" customHeight="1" x14ac:dyDescent="0.3"/>
  <cols>
    <col min="1" max="1" width="11.21875" style="68" customWidth="1"/>
    <col min="2" max="2" width="15.21875" style="68" customWidth="1"/>
    <col min="3" max="6" width="22.109375" style="68" customWidth="1"/>
    <col min="7" max="8" width="25.44140625" style="68" customWidth="1"/>
    <col min="9" max="9" width="11.21875" style="68" customWidth="1"/>
    <col min="10" max="16384" width="9.21875" style="68"/>
  </cols>
  <sheetData>
    <row r="1" spans="1:8" ht="30" customHeight="1" x14ac:dyDescent="0.3">
      <c r="A1" s="382" t="s">
        <v>558</v>
      </c>
      <c r="B1" s="648" t="s">
        <v>559</v>
      </c>
      <c r="C1" s="648"/>
      <c r="D1" s="648"/>
      <c r="E1" s="648"/>
      <c r="F1" s="648"/>
      <c r="G1" s="648"/>
      <c r="H1" s="648"/>
    </row>
    <row r="2" spans="1:8" s="397" customFormat="1" ht="30" customHeight="1" x14ac:dyDescent="0.3">
      <c r="A2" s="131"/>
      <c r="B2" s="649" t="s">
        <v>560</v>
      </c>
      <c r="C2" s="651"/>
      <c r="D2" s="651"/>
      <c r="E2" s="651"/>
      <c r="F2" s="651"/>
      <c r="G2" s="651"/>
      <c r="H2" s="651"/>
    </row>
    <row r="3" spans="1:8" ht="21" customHeight="1" x14ac:dyDescent="0.3"/>
    <row r="4" spans="1:8" ht="30" customHeight="1" x14ac:dyDescent="0.3">
      <c r="A4" s="402"/>
      <c r="B4" s="402"/>
      <c r="C4" s="652" t="s">
        <v>548</v>
      </c>
      <c r="D4" s="653"/>
      <c r="E4" s="654" t="s">
        <v>549</v>
      </c>
      <c r="F4" s="654"/>
      <c r="G4" s="652" t="s">
        <v>550</v>
      </c>
      <c r="H4" s="653"/>
    </row>
    <row r="5" spans="1:8" ht="30" customHeight="1" thickBot="1" x14ac:dyDescent="0.35">
      <c r="A5" s="429"/>
      <c r="B5" s="429"/>
      <c r="C5" s="73" t="s">
        <v>551</v>
      </c>
      <c r="D5" s="436" t="s">
        <v>552</v>
      </c>
      <c r="E5" s="72" t="s">
        <v>551</v>
      </c>
      <c r="F5" s="72" t="s">
        <v>552</v>
      </c>
      <c r="G5" s="73" t="s">
        <v>551</v>
      </c>
      <c r="H5" s="436" t="s">
        <v>552</v>
      </c>
    </row>
    <row r="6" spans="1:8" ht="30" customHeight="1" x14ac:dyDescent="0.3">
      <c r="A6" s="132">
        <v>41274</v>
      </c>
      <c r="B6" s="424" t="s">
        <v>506</v>
      </c>
      <c r="C6" s="76">
        <v>3.8</v>
      </c>
      <c r="D6" s="78">
        <v>21.8</v>
      </c>
      <c r="E6" s="71">
        <v>3.7</v>
      </c>
      <c r="F6" s="74">
        <v>21.8</v>
      </c>
      <c r="G6" s="76">
        <v>22.8</v>
      </c>
      <c r="H6" s="75">
        <v>99.2</v>
      </c>
    </row>
    <row r="7" spans="1:8" ht="30" customHeight="1" x14ac:dyDescent="0.3">
      <c r="A7" s="132">
        <v>41274</v>
      </c>
      <c r="B7" s="424" t="s">
        <v>97</v>
      </c>
      <c r="C7" s="76">
        <v>7.1</v>
      </c>
      <c r="D7" s="78">
        <v>51.7</v>
      </c>
      <c r="E7" s="71">
        <v>6.2</v>
      </c>
      <c r="F7" s="74">
        <v>37.299999999999997</v>
      </c>
      <c r="G7" s="76">
        <v>32.700000000000003</v>
      </c>
      <c r="H7" s="75">
        <v>97.4</v>
      </c>
    </row>
    <row r="8" spans="1:8" ht="30" customHeight="1" x14ac:dyDescent="0.3">
      <c r="A8" s="132">
        <v>41274</v>
      </c>
      <c r="B8" s="424" t="s">
        <v>507</v>
      </c>
      <c r="C8" s="76">
        <v>9.6999999999999993</v>
      </c>
      <c r="D8" s="78">
        <v>34.200000000000003</v>
      </c>
      <c r="E8" s="74">
        <v>7.1</v>
      </c>
      <c r="F8" s="74">
        <v>34.200000000000003</v>
      </c>
      <c r="G8" s="76">
        <v>39.9</v>
      </c>
      <c r="H8" s="75">
        <v>92.7</v>
      </c>
    </row>
    <row r="9" spans="1:8" ht="30" customHeight="1" x14ac:dyDescent="0.3">
      <c r="A9" s="133">
        <v>41274</v>
      </c>
      <c r="B9" s="184" t="s">
        <v>554</v>
      </c>
      <c r="C9" s="415">
        <v>7</v>
      </c>
      <c r="D9" s="458">
        <v>51.7</v>
      </c>
      <c r="E9" s="419">
        <v>5.9</v>
      </c>
      <c r="F9" s="419">
        <v>37.299999999999997</v>
      </c>
      <c r="G9" s="415">
        <v>32.6</v>
      </c>
      <c r="H9" s="458">
        <v>99.2</v>
      </c>
    </row>
    <row r="10" spans="1:8" ht="30" customHeight="1" x14ac:dyDescent="0.3">
      <c r="A10" s="132">
        <v>41639</v>
      </c>
      <c r="B10" s="424" t="s">
        <v>506</v>
      </c>
      <c r="C10" s="76">
        <v>5.5</v>
      </c>
      <c r="D10" s="78">
        <v>25</v>
      </c>
      <c r="E10" s="74">
        <v>4.5999999999999996</v>
      </c>
      <c r="F10" s="74">
        <v>25</v>
      </c>
      <c r="G10" s="76">
        <v>20.5</v>
      </c>
      <c r="H10" s="75">
        <v>81.7</v>
      </c>
    </row>
    <row r="11" spans="1:8" ht="30" customHeight="1" x14ac:dyDescent="0.3">
      <c r="A11" s="132">
        <v>41639</v>
      </c>
      <c r="B11" s="424" t="s">
        <v>97</v>
      </c>
      <c r="C11" s="76">
        <v>6</v>
      </c>
      <c r="D11" s="78">
        <v>39.200000000000003</v>
      </c>
      <c r="E11" s="74">
        <v>5.5</v>
      </c>
      <c r="F11" s="74">
        <v>39.200000000000003</v>
      </c>
      <c r="G11" s="76">
        <v>28.7</v>
      </c>
      <c r="H11" s="75">
        <v>96.2</v>
      </c>
    </row>
    <row r="12" spans="1:8" ht="30" customHeight="1" x14ac:dyDescent="0.3">
      <c r="A12" s="132">
        <v>41639</v>
      </c>
      <c r="B12" s="424" t="s">
        <v>507</v>
      </c>
      <c r="C12" s="76">
        <v>7.9</v>
      </c>
      <c r="D12" s="78">
        <v>34.6</v>
      </c>
      <c r="E12" s="74">
        <v>7.4</v>
      </c>
      <c r="F12" s="74">
        <v>34.6</v>
      </c>
      <c r="G12" s="76">
        <v>38.299999999999997</v>
      </c>
      <c r="H12" s="75">
        <v>83.9</v>
      </c>
    </row>
    <row r="13" spans="1:8" ht="30" customHeight="1" x14ac:dyDescent="0.3">
      <c r="A13" s="133">
        <v>41639</v>
      </c>
      <c r="B13" s="184" t="s">
        <v>554</v>
      </c>
      <c r="C13" s="415">
        <v>6.4</v>
      </c>
      <c r="D13" s="458">
        <v>39.200000000000003</v>
      </c>
      <c r="E13" s="419">
        <v>5.8</v>
      </c>
      <c r="F13" s="419">
        <v>39.200000000000003</v>
      </c>
      <c r="G13" s="415">
        <v>29.3</v>
      </c>
      <c r="H13" s="458">
        <v>96.2</v>
      </c>
    </row>
    <row r="14" spans="1:8" ht="30" customHeight="1" x14ac:dyDescent="0.3">
      <c r="A14" s="132">
        <v>42004</v>
      </c>
      <c r="B14" s="424" t="s">
        <v>506</v>
      </c>
      <c r="C14" s="76">
        <v>5.0999999999999996</v>
      </c>
      <c r="D14" s="78">
        <v>20.5</v>
      </c>
      <c r="E14" s="74">
        <v>5.0999999999999996</v>
      </c>
      <c r="F14" s="74">
        <v>20.5</v>
      </c>
      <c r="G14" s="76">
        <v>24.8</v>
      </c>
      <c r="H14" s="75">
        <v>73.5</v>
      </c>
    </row>
    <row r="15" spans="1:8" ht="30" customHeight="1" x14ac:dyDescent="0.3">
      <c r="A15" s="132">
        <v>42004</v>
      </c>
      <c r="B15" s="424" t="s">
        <v>97</v>
      </c>
      <c r="C15" s="76">
        <v>6.1</v>
      </c>
      <c r="D15" s="78">
        <v>27.1</v>
      </c>
      <c r="E15" s="74">
        <v>6</v>
      </c>
      <c r="F15" s="74">
        <v>27.1</v>
      </c>
      <c r="G15" s="76">
        <v>34.9</v>
      </c>
      <c r="H15" s="75">
        <v>98.3</v>
      </c>
    </row>
    <row r="16" spans="1:8" ht="30" customHeight="1" x14ac:dyDescent="0.3">
      <c r="A16" s="132">
        <v>42004</v>
      </c>
      <c r="B16" s="424" t="s">
        <v>507</v>
      </c>
      <c r="C16" s="76">
        <v>10.6</v>
      </c>
      <c r="D16" s="78">
        <v>71.7</v>
      </c>
      <c r="E16" s="74">
        <v>7.2</v>
      </c>
      <c r="F16" s="74">
        <v>31.6</v>
      </c>
      <c r="G16" s="76">
        <v>40.5</v>
      </c>
      <c r="H16" s="75">
        <v>100</v>
      </c>
    </row>
    <row r="17" spans="1:8" ht="30" customHeight="1" x14ac:dyDescent="0.3">
      <c r="A17" s="133">
        <v>42004</v>
      </c>
      <c r="B17" s="184" t="s">
        <v>554</v>
      </c>
      <c r="C17" s="415">
        <v>7.1</v>
      </c>
      <c r="D17" s="458">
        <v>71.7</v>
      </c>
      <c r="E17" s="419">
        <v>6.2</v>
      </c>
      <c r="F17" s="419">
        <v>31.6</v>
      </c>
      <c r="G17" s="415">
        <v>34.6</v>
      </c>
      <c r="H17" s="458">
        <v>100</v>
      </c>
    </row>
    <row r="18" spans="1:8" ht="30" customHeight="1" x14ac:dyDescent="0.3">
      <c r="A18" s="132">
        <v>42369</v>
      </c>
      <c r="B18" s="424" t="s">
        <v>506</v>
      </c>
      <c r="C18" s="76">
        <v>6.4</v>
      </c>
      <c r="D18" s="78">
        <v>25</v>
      </c>
      <c r="E18" s="74">
        <v>6.5</v>
      </c>
      <c r="F18" s="74">
        <v>25</v>
      </c>
      <c r="G18" s="76">
        <v>25.3</v>
      </c>
      <c r="H18" s="75">
        <v>80.5</v>
      </c>
    </row>
    <row r="19" spans="1:8" ht="30" customHeight="1" x14ac:dyDescent="0.3">
      <c r="A19" s="132">
        <v>42369</v>
      </c>
      <c r="B19" s="424" t="s">
        <v>97</v>
      </c>
      <c r="C19" s="76">
        <v>8.4</v>
      </c>
      <c r="D19" s="78">
        <v>23.5</v>
      </c>
      <c r="E19" s="74">
        <v>8</v>
      </c>
      <c r="F19" s="74">
        <v>23.5</v>
      </c>
      <c r="G19" s="76">
        <v>42.3</v>
      </c>
      <c r="H19" s="75">
        <v>99.3</v>
      </c>
    </row>
    <row r="20" spans="1:8" ht="30" customHeight="1" x14ac:dyDescent="0.3">
      <c r="A20" s="132">
        <v>42369</v>
      </c>
      <c r="B20" s="424" t="s">
        <v>507</v>
      </c>
      <c r="C20" s="76">
        <v>9.9</v>
      </c>
      <c r="D20" s="78">
        <v>38.1</v>
      </c>
      <c r="E20" s="74">
        <v>9.1</v>
      </c>
      <c r="F20" s="74">
        <v>38.1</v>
      </c>
      <c r="G20" s="76">
        <v>40</v>
      </c>
      <c r="H20" s="75">
        <v>100</v>
      </c>
    </row>
    <row r="21" spans="1:8" ht="30" customHeight="1" x14ac:dyDescent="0.3">
      <c r="A21" s="133">
        <v>42369</v>
      </c>
      <c r="B21" s="184" t="s">
        <v>554</v>
      </c>
      <c r="C21" s="415">
        <v>8.4</v>
      </c>
      <c r="D21" s="458">
        <v>38.1</v>
      </c>
      <c r="E21" s="419">
        <v>8</v>
      </c>
      <c r="F21" s="419">
        <v>38.1</v>
      </c>
      <c r="G21" s="415">
        <v>38.1</v>
      </c>
      <c r="H21" s="458">
        <v>100</v>
      </c>
    </row>
    <row r="22" spans="1:8" ht="30" customHeight="1" x14ac:dyDescent="0.3">
      <c r="A22" s="132">
        <v>42735</v>
      </c>
      <c r="B22" s="424" t="s">
        <v>506</v>
      </c>
      <c r="C22" s="76">
        <v>5.7</v>
      </c>
      <c r="D22" s="78">
        <v>22.4</v>
      </c>
      <c r="E22" s="74">
        <v>5.7</v>
      </c>
      <c r="F22" s="74">
        <v>22.4</v>
      </c>
      <c r="G22" s="76">
        <v>24.3</v>
      </c>
      <c r="H22" s="75">
        <v>78.099999999999994</v>
      </c>
    </row>
    <row r="23" spans="1:8" ht="30" customHeight="1" x14ac:dyDescent="0.3">
      <c r="A23" s="132">
        <v>42735</v>
      </c>
      <c r="B23" s="424" t="s">
        <v>97</v>
      </c>
      <c r="C23" s="76">
        <v>10.1</v>
      </c>
      <c r="D23" s="78">
        <v>55.9</v>
      </c>
      <c r="E23" s="74">
        <v>9.4</v>
      </c>
      <c r="F23" s="74">
        <v>55.9</v>
      </c>
      <c r="G23" s="76">
        <v>39.5</v>
      </c>
      <c r="H23" s="75">
        <v>95.7</v>
      </c>
    </row>
    <row r="24" spans="1:8" ht="30" customHeight="1" x14ac:dyDescent="0.3">
      <c r="A24" s="132">
        <v>42735</v>
      </c>
      <c r="B24" s="424" t="s">
        <v>507</v>
      </c>
      <c r="C24" s="76">
        <v>10.6</v>
      </c>
      <c r="D24" s="78">
        <v>39.4</v>
      </c>
      <c r="E24" s="74">
        <v>10.5</v>
      </c>
      <c r="F24" s="74">
        <v>39.4</v>
      </c>
      <c r="G24" s="76">
        <v>38.5</v>
      </c>
      <c r="H24" s="75">
        <v>95.9</v>
      </c>
    </row>
    <row r="25" spans="1:8" ht="30" customHeight="1" x14ac:dyDescent="0.3">
      <c r="A25" s="133">
        <v>42735</v>
      </c>
      <c r="B25" s="184" t="s">
        <v>554</v>
      </c>
      <c r="C25" s="415">
        <v>9</v>
      </c>
      <c r="D25" s="458">
        <v>55.9</v>
      </c>
      <c r="E25" s="419">
        <v>8.6</v>
      </c>
      <c r="F25" s="419">
        <v>55.9</v>
      </c>
      <c r="G25" s="415">
        <v>35.200000000000003</v>
      </c>
      <c r="H25" s="458">
        <v>95.7</v>
      </c>
    </row>
    <row r="26" spans="1:8" ht="30" customHeight="1" x14ac:dyDescent="0.3">
      <c r="A26" s="132">
        <v>43100</v>
      </c>
      <c r="B26" s="424" t="s">
        <v>506</v>
      </c>
      <c r="C26" s="76">
        <v>6.9</v>
      </c>
      <c r="D26" s="78">
        <v>27.2</v>
      </c>
      <c r="E26" s="74">
        <v>6.7</v>
      </c>
      <c r="F26" s="74">
        <v>27.2</v>
      </c>
      <c r="G26" s="76">
        <v>25.7</v>
      </c>
      <c r="H26" s="75">
        <v>96.3</v>
      </c>
    </row>
    <row r="27" spans="1:8" ht="30" customHeight="1" x14ac:dyDescent="0.3">
      <c r="A27" s="132">
        <v>43100</v>
      </c>
      <c r="B27" s="424" t="s">
        <v>97</v>
      </c>
      <c r="C27" s="76">
        <v>10.1</v>
      </c>
      <c r="D27" s="78">
        <v>39.1</v>
      </c>
      <c r="E27" s="74">
        <v>8.8000000000000007</v>
      </c>
      <c r="F27" s="74">
        <v>39.1</v>
      </c>
      <c r="G27" s="76">
        <v>37</v>
      </c>
      <c r="H27" s="75">
        <v>95.6</v>
      </c>
    </row>
    <row r="28" spans="1:8" ht="30" customHeight="1" x14ac:dyDescent="0.3">
      <c r="A28" s="132">
        <v>43100</v>
      </c>
      <c r="B28" s="424" t="s">
        <v>507</v>
      </c>
      <c r="C28" s="76">
        <v>11.3</v>
      </c>
      <c r="D28" s="78">
        <v>43.7</v>
      </c>
      <c r="E28" s="74">
        <v>10.8</v>
      </c>
      <c r="F28" s="74">
        <v>39.6</v>
      </c>
      <c r="G28" s="76">
        <v>37.200000000000003</v>
      </c>
      <c r="H28" s="75">
        <v>92.9</v>
      </c>
    </row>
    <row r="29" spans="1:8" ht="30" customHeight="1" x14ac:dyDescent="0.3">
      <c r="A29" s="133">
        <v>43100</v>
      </c>
      <c r="B29" s="184" t="s">
        <v>554</v>
      </c>
      <c r="C29" s="415">
        <v>9.6</v>
      </c>
      <c r="D29" s="458">
        <v>43.7</v>
      </c>
      <c r="E29" s="419">
        <v>8.8000000000000007</v>
      </c>
      <c r="F29" s="419">
        <v>39.6</v>
      </c>
      <c r="G29" s="415">
        <v>34.4</v>
      </c>
      <c r="H29" s="458">
        <v>96.3</v>
      </c>
    </row>
    <row r="30" spans="1:8" ht="30" customHeight="1" x14ac:dyDescent="0.3">
      <c r="A30" s="132">
        <v>43465</v>
      </c>
      <c r="B30" s="424" t="s">
        <v>506</v>
      </c>
      <c r="C30" s="76">
        <v>9.6999999999999993</v>
      </c>
      <c r="D30" s="78">
        <v>39.4</v>
      </c>
      <c r="E30" s="74">
        <v>9.1999999999999993</v>
      </c>
      <c r="F30" s="74">
        <v>39.4</v>
      </c>
      <c r="G30" s="76">
        <v>32.9</v>
      </c>
      <c r="H30" s="75">
        <v>94.5</v>
      </c>
    </row>
    <row r="31" spans="1:8" ht="30" customHeight="1" x14ac:dyDescent="0.3">
      <c r="A31" s="132">
        <v>43465</v>
      </c>
      <c r="B31" s="424" t="s">
        <v>97</v>
      </c>
      <c r="C31" s="76">
        <v>11.9</v>
      </c>
      <c r="D31" s="78">
        <v>36.200000000000003</v>
      </c>
      <c r="E31" s="74">
        <v>11.4</v>
      </c>
      <c r="F31" s="74">
        <v>36.200000000000003</v>
      </c>
      <c r="G31" s="76">
        <v>47.7</v>
      </c>
      <c r="H31" s="75">
        <v>100</v>
      </c>
    </row>
    <row r="32" spans="1:8" ht="30" customHeight="1" x14ac:dyDescent="0.3">
      <c r="A32" s="132">
        <v>43465</v>
      </c>
      <c r="B32" s="424" t="s">
        <v>507</v>
      </c>
      <c r="C32" s="76">
        <v>10.6</v>
      </c>
      <c r="D32" s="78">
        <v>32.6</v>
      </c>
      <c r="E32" s="74">
        <v>10.4</v>
      </c>
      <c r="F32" s="74">
        <v>30.8</v>
      </c>
      <c r="G32" s="76">
        <v>36.9</v>
      </c>
      <c r="H32" s="75">
        <v>91.1</v>
      </c>
    </row>
    <row r="33" spans="1:8" ht="30" customHeight="1" x14ac:dyDescent="0.3">
      <c r="A33" s="133">
        <v>43465</v>
      </c>
      <c r="B33" s="184" t="s">
        <v>554</v>
      </c>
      <c r="C33" s="415">
        <v>11</v>
      </c>
      <c r="D33" s="458">
        <v>39.4</v>
      </c>
      <c r="E33" s="419">
        <v>10.6</v>
      </c>
      <c r="F33" s="419">
        <v>39.4</v>
      </c>
      <c r="G33" s="415">
        <v>41.1</v>
      </c>
      <c r="H33" s="458">
        <v>100</v>
      </c>
    </row>
    <row r="34" spans="1:8" ht="30" customHeight="1" x14ac:dyDescent="0.3">
      <c r="A34" s="132">
        <v>43830</v>
      </c>
      <c r="B34" s="424" t="s">
        <v>506</v>
      </c>
      <c r="C34" s="438">
        <v>10.8</v>
      </c>
      <c r="D34" s="93">
        <v>47.6</v>
      </c>
      <c r="E34" s="90">
        <v>10.5</v>
      </c>
      <c r="F34" s="90">
        <v>47.6</v>
      </c>
      <c r="G34" s="438">
        <v>38.799999999999997</v>
      </c>
      <c r="H34" s="91">
        <v>85.3</v>
      </c>
    </row>
    <row r="35" spans="1:8" ht="30" customHeight="1" x14ac:dyDescent="0.3">
      <c r="A35" s="132">
        <v>43830</v>
      </c>
      <c r="B35" s="424" t="s">
        <v>97</v>
      </c>
      <c r="C35" s="438">
        <v>11.5</v>
      </c>
      <c r="D35" s="93">
        <v>37.9</v>
      </c>
      <c r="E35" s="90">
        <v>11.5</v>
      </c>
      <c r="F35" s="90">
        <v>37.9</v>
      </c>
      <c r="G35" s="438">
        <v>48.5</v>
      </c>
      <c r="H35" s="91">
        <v>96.5</v>
      </c>
    </row>
    <row r="36" spans="1:8" ht="30" customHeight="1" x14ac:dyDescent="0.3">
      <c r="A36" s="132">
        <v>43830</v>
      </c>
      <c r="B36" s="424" t="s">
        <v>507</v>
      </c>
      <c r="C36" s="438">
        <v>11.1</v>
      </c>
      <c r="D36" s="93">
        <v>56.2</v>
      </c>
      <c r="E36" s="90">
        <v>9.5</v>
      </c>
      <c r="F36" s="90">
        <v>32.4</v>
      </c>
      <c r="G36" s="438">
        <v>40.6</v>
      </c>
      <c r="H36" s="91">
        <v>98.9</v>
      </c>
    </row>
    <row r="37" spans="1:8" ht="30" customHeight="1" x14ac:dyDescent="0.3">
      <c r="A37" s="133">
        <v>43830</v>
      </c>
      <c r="B37" s="184" t="s">
        <v>554</v>
      </c>
      <c r="C37" s="416">
        <v>11.2</v>
      </c>
      <c r="D37" s="458">
        <v>56.2</v>
      </c>
      <c r="E37" s="459">
        <v>10.8</v>
      </c>
      <c r="F37" s="459">
        <v>47.6</v>
      </c>
      <c r="G37" s="416">
        <v>43.9</v>
      </c>
      <c r="H37" s="460">
        <v>98.9</v>
      </c>
    </row>
    <row r="38" spans="1:8" ht="30" customHeight="1" x14ac:dyDescent="0.3">
      <c r="A38" s="71"/>
      <c r="E38" s="71"/>
      <c r="F38" s="71"/>
      <c r="G38" s="71"/>
      <c r="H38" s="71"/>
    </row>
    <row r="39" spans="1:8" ht="30" customHeight="1" x14ac:dyDescent="0.3">
      <c r="A39" s="71"/>
    </row>
    <row r="40" spans="1:8" ht="30" customHeight="1" x14ac:dyDescent="0.3">
      <c r="A40" s="71"/>
    </row>
    <row r="41" spans="1:8" ht="30" customHeight="1" x14ac:dyDescent="0.3">
      <c r="A41" s="71"/>
    </row>
    <row r="42" spans="1:8" ht="30" customHeight="1" x14ac:dyDescent="0.3">
      <c r="A42" s="71"/>
    </row>
    <row r="43" spans="1:8" ht="30" customHeight="1" x14ac:dyDescent="0.3">
      <c r="A43" s="71"/>
    </row>
    <row r="44" spans="1:8" ht="30" customHeight="1" x14ac:dyDescent="0.3">
      <c r="A44" s="71"/>
    </row>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69F9-62B4-4FD2-B56D-C5C0212B85ED}">
  <sheetPr>
    <tabColor rgb="FFF5E8F3"/>
  </sheetPr>
  <dimension ref="A1:H137"/>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ColWidth="9.21875" defaultRowHeight="18" customHeight="1" x14ac:dyDescent="0.3"/>
  <cols>
    <col min="1" max="1" width="11.21875" style="68" customWidth="1"/>
    <col min="2" max="2" width="15.21875" style="68" customWidth="1"/>
    <col min="3" max="6" width="22.109375" style="68" customWidth="1"/>
    <col min="7" max="8" width="25.44140625" style="68" customWidth="1"/>
    <col min="9" max="9" width="11.21875" style="68" customWidth="1"/>
    <col min="10" max="16384" width="9.21875" style="68"/>
  </cols>
  <sheetData>
    <row r="1" spans="1:8" ht="30" customHeight="1" x14ac:dyDescent="0.3">
      <c r="A1" s="382" t="s">
        <v>561</v>
      </c>
      <c r="B1" s="648" t="s">
        <v>562</v>
      </c>
      <c r="C1" s="648"/>
      <c r="D1" s="648"/>
      <c r="E1" s="648"/>
      <c r="F1" s="648"/>
      <c r="G1" s="648"/>
      <c r="H1" s="648"/>
    </row>
    <row r="2" spans="1:8" s="397" customFormat="1" ht="30" customHeight="1" x14ac:dyDescent="0.3">
      <c r="A2" s="131"/>
      <c r="B2" s="649" t="s">
        <v>563</v>
      </c>
      <c r="C2" s="651"/>
      <c r="D2" s="651"/>
      <c r="E2" s="651"/>
      <c r="F2" s="651"/>
      <c r="G2" s="651"/>
      <c r="H2" s="651"/>
    </row>
    <row r="3" spans="1:8" ht="21" customHeight="1" x14ac:dyDescent="0.3"/>
    <row r="4" spans="1:8" ht="30" customHeight="1" x14ac:dyDescent="0.3">
      <c r="A4" s="402"/>
      <c r="B4" s="402"/>
      <c r="C4" s="652" t="s">
        <v>548</v>
      </c>
      <c r="D4" s="653"/>
      <c r="E4" s="654" t="s">
        <v>549</v>
      </c>
      <c r="F4" s="654"/>
      <c r="G4" s="652" t="s">
        <v>550</v>
      </c>
      <c r="H4" s="653"/>
    </row>
    <row r="5" spans="1:8" ht="30" customHeight="1" thickBot="1" x14ac:dyDescent="0.35">
      <c r="A5" s="429"/>
      <c r="B5" s="429"/>
      <c r="C5" s="73" t="s">
        <v>551</v>
      </c>
      <c r="D5" s="436" t="s">
        <v>552</v>
      </c>
      <c r="E5" s="72" t="s">
        <v>551</v>
      </c>
      <c r="F5" s="72" t="s">
        <v>552</v>
      </c>
      <c r="G5" s="73" t="s">
        <v>551</v>
      </c>
      <c r="H5" s="436" t="s">
        <v>552</v>
      </c>
    </row>
    <row r="6" spans="1:8" ht="30" customHeight="1" x14ac:dyDescent="0.3">
      <c r="A6" s="134">
        <v>44196</v>
      </c>
      <c r="B6" s="424" t="s">
        <v>506</v>
      </c>
      <c r="C6" s="438">
        <v>12.5</v>
      </c>
      <c r="D6" s="93">
        <v>57.6</v>
      </c>
      <c r="E6" s="90">
        <v>11.8</v>
      </c>
      <c r="F6" s="90">
        <v>57.6</v>
      </c>
      <c r="G6" s="438">
        <v>34.9</v>
      </c>
      <c r="H6" s="91">
        <v>99</v>
      </c>
    </row>
    <row r="7" spans="1:8" ht="30" customHeight="1" x14ac:dyDescent="0.3">
      <c r="A7" s="134">
        <v>44196</v>
      </c>
      <c r="B7" s="424" t="s">
        <v>97</v>
      </c>
      <c r="C7" s="438">
        <v>9.6</v>
      </c>
      <c r="D7" s="93">
        <v>38.5</v>
      </c>
      <c r="E7" s="90">
        <v>9.1</v>
      </c>
      <c r="F7" s="90">
        <v>38.5</v>
      </c>
      <c r="G7" s="438">
        <v>41.2</v>
      </c>
      <c r="H7" s="91">
        <v>100</v>
      </c>
    </row>
    <row r="8" spans="1:8" ht="30" customHeight="1" x14ac:dyDescent="0.3">
      <c r="A8" s="134">
        <v>44196</v>
      </c>
      <c r="B8" s="424" t="s">
        <v>507</v>
      </c>
      <c r="C8" s="438">
        <v>10.8</v>
      </c>
      <c r="D8" s="93">
        <v>29.5</v>
      </c>
      <c r="E8" s="90">
        <v>8.4</v>
      </c>
      <c r="F8" s="90">
        <v>22.3</v>
      </c>
      <c r="G8" s="438">
        <v>33.5</v>
      </c>
      <c r="H8" s="91">
        <v>85.9</v>
      </c>
    </row>
    <row r="9" spans="1:8" ht="30" customHeight="1" x14ac:dyDescent="0.3">
      <c r="A9" s="471">
        <v>44196</v>
      </c>
      <c r="B9" s="184" t="s">
        <v>554</v>
      </c>
      <c r="C9" s="416">
        <v>10.6</v>
      </c>
      <c r="D9" s="458">
        <v>57.6</v>
      </c>
      <c r="E9" s="459">
        <v>9.6</v>
      </c>
      <c r="F9" s="459">
        <v>57.6</v>
      </c>
      <c r="G9" s="416">
        <v>38</v>
      </c>
      <c r="H9" s="460">
        <v>100</v>
      </c>
    </row>
    <row r="10" spans="1:8" ht="30" customHeight="1" x14ac:dyDescent="0.3">
      <c r="A10" s="134">
        <v>44561</v>
      </c>
      <c r="B10" s="424" t="s">
        <v>506</v>
      </c>
      <c r="C10" s="461">
        <v>12.4</v>
      </c>
      <c r="D10" s="93">
        <v>53.9</v>
      </c>
      <c r="E10" s="92">
        <v>12.3</v>
      </c>
      <c r="F10" s="92">
        <v>52.6</v>
      </c>
      <c r="G10" s="461">
        <v>32.1</v>
      </c>
      <c r="H10" s="93">
        <v>96.8</v>
      </c>
    </row>
    <row r="11" spans="1:8" ht="30" customHeight="1" x14ac:dyDescent="0.3">
      <c r="A11" s="134">
        <v>44561</v>
      </c>
      <c r="B11" s="424" t="s">
        <v>97</v>
      </c>
      <c r="C11" s="461">
        <v>11.7</v>
      </c>
      <c r="D11" s="93">
        <v>52.4</v>
      </c>
      <c r="E11" s="92">
        <v>9.5</v>
      </c>
      <c r="F11" s="92">
        <v>44.4</v>
      </c>
      <c r="G11" s="461">
        <v>38.6</v>
      </c>
      <c r="H11" s="93">
        <v>100</v>
      </c>
    </row>
    <row r="12" spans="1:8" ht="30" customHeight="1" x14ac:dyDescent="0.3">
      <c r="A12" s="134">
        <v>44561</v>
      </c>
      <c r="B12" s="424" t="s">
        <v>507</v>
      </c>
      <c r="C12" s="461">
        <v>8.6999999999999993</v>
      </c>
      <c r="D12" s="93">
        <v>33.6</v>
      </c>
      <c r="E12" s="92">
        <v>8.1</v>
      </c>
      <c r="F12" s="92">
        <v>33.6</v>
      </c>
      <c r="G12" s="461">
        <v>29</v>
      </c>
      <c r="H12" s="93">
        <v>87</v>
      </c>
    </row>
    <row r="13" spans="1:8" ht="30" customHeight="1" x14ac:dyDescent="0.3">
      <c r="A13" s="471">
        <v>44561</v>
      </c>
      <c r="B13" s="184" t="s">
        <v>554</v>
      </c>
      <c r="C13" s="415">
        <v>11.1</v>
      </c>
      <c r="D13" s="458">
        <v>53.9</v>
      </c>
      <c r="E13" s="419">
        <v>9.9</v>
      </c>
      <c r="F13" s="419">
        <v>53.6</v>
      </c>
      <c r="G13" s="415">
        <v>34.5</v>
      </c>
      <c r="H13" s="458">
        <v>100</v>
      </c>
    </row>
    <row r="14" spans="1:8" ht="30" customHeight="1" x14ac:dyDescent="0.3">
      <c r="A14" s="71"/>
      <c r="E14" s="71"/>
      <c r="F14" s="71"/>
      <c r="G14" s="71"/>
      <c r="H14" s="71"/>
    </row>
    <row r="15" spans="1:8" ht="30" customHeight="1" x14ac:dyDescent="0.3">
      <c r="A15" s="71"/>
    </row>
    <row r="16" spans="1:8" ht="30" customHeight="1" x14ac:dyDescent="0.3">
      <c r="A16" s="71"/>
    </row>
    <row r="17" spans="1:1" ht="30" customHeight="1" x14ac:dyDescent="0.3">
      <c r="A17" s="71"/>
    </row>
    <row r="18" spans="1:1" ht="30" customHeight="1" x14ac:dyDescent="0.3">
      <c r="A18" s="71"/>
    </row>
    <row r="19" spans="1:1" ht="30" customHeight="1" x14ac:dyDescent="0.3">
      <c r="A19" s="71"/>
    </row>
    <row r="20" spans="1:1" ht="30" customHeight="1" x14ac:dyDescent="0.3">
      <c r="A20" s="71"/>
    </row>
    <row r="21" spans="1:1" ht="30" customHeight="1" x14ac:dyDescent="0.3"/>
    <row r="22" spans="1:1" ht="30" customHeight="1" x14ac:dyDescent="0.3"/>
    <row r="23" spans="1:1" ht="30" customHeight="1" x14ac:dyDescent="0.3"/>
    <row r="24" spans="1:1" ht="30" customHeight="1" x14ac:dyDescent="0.3"/>
    <row r="25" spans="1:1" ht="30" customHeight="1" x14ac:dyDescent="0.3"/>
    <row r="26" spans="1:1" ht="30" customHeight="1" x14ac:dyDescent="0.3"/>
    <row r="27" spans="1:1" ht="30" customHeight="1" x14ac:dyDescent="0.3"/>
    <row r="28" spans="1:1" ht="30" customHeight="1" x14ac:dyDescent="0.3"/>
    <row r="29" spans="1:1" ht="30" customHeight="1" x14ac:dyDescent="0.3"/>
    <row r="30" spans="1:1" ht="30" customHeight="1" x14ac:dyDescent="0.3"/>
    <row r="31" spans="1:1" ht="30" customHeight="1" x14ac:dyDescent="0.3"/>
    <row r="32" spans="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92D5-B972-4AFB-B59D-41EC7F853475}">
  <sheetPr>
    <tabColor rgb="FFF5E8F3"/>
  </sheetPr>
  <dimension ref="A1:K25"/>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68" customWidth="1"/>
    <col min="2" max="2" width="23.44140625" style="68" customWidth="1"/>
    <col min="3" max="11" width="12.5546875" style="68" customWidth="1"/>
    <col min="12" max="16384" width="9.21875" style="68"/>
  </cols>
  <sheetData>
    <row r="1" spans="1:11" s="382" customFormat="1" ht="18" customHeight="1" x14ac:dyDescent="0.3">
      <c r="A1" s="382" t="s">
        <v>564</v>
      </c>
      <c r="B1" s="382" t="s">
        <v>565</v>
      </c>
    </row>
    <row r="2" spans="1:11" s="131" customFormat="1" ht="18" customHeight="1" x14ac:dyDescent="0.3">
      <c r="B2" s="131" t="s">
        <v>566</v>
      </c>
    </row>
    <row r="4" spans="1:11" ht="30" customHeight="1" x14ac:dyDescent="0.3">
      <c r="A4" s="402"/>
      <c r="B4" s="402"/>
      <c r="C4" s="591" t="s">
        <v>524</v>
      </c>
      <c r="D4" s="592"/>
      <c r="E4" s="593"/>
      <c r="F4" s="592" t="s">
        <v>525</v>
      </c>
      <c r="G4" s="592"/>
      <c r="H4" s="592"/>
      <c r="I4" s="591" t="s">
        <v>526</v>
      </c>
      <c r="J4" s="592"/>
      <c r="K4" s="593"/>
    </row>
    <row r="5" spans="1:11" ht="30" customHeight="1" thickBot="1" x14ac:dyDescent="0.35">
      <c r="A5" s="42"/>
      <c r="B5" s="42"/>
      <c r="C5" s="73" t="s">
        <v>527</v>
      </c>
      <c r="D5" s="72" t="s">
        <v>528</v>
      </c>
      <c r="E5" s="436" t="s">
        <v>529</v>
      </c>
      <c r="F5" s="72" t="s">
        <v>527</v>
      </c>
      <c r="G5" s="72" t="s">
        <v>528</v>
      </c>
      <c r="H5" s="72" t="s">
        <v>529</v>
      </c>
      <c r="I5" s="73" t="s">
        <v>527</v>
      </c>
      <c r="J5" s="72" t="s">
        <v>528</v>
      </c>
      <c r="K5" s="436" t="s">
        <v>529</v>
      </c>
    </row>
    <row r="6" spans="1:11" ht="30" customHeight="1" x14ac:dyDescent="0.3">
      <c r="A6" s="132">
        <v>44196</v>
      </c>
      <c r="B6" s="437" t="s">
        <v>530</v>
      </c>
      <c r="C6" s="438">
        <v>16</v>
      </c>
      <c r="D6" s="90">
        <v>5.9</v>
      </c>
      <c r="E6" s="91">
        <v>0.4</v>
      </c>
      <c r="F6" s="90">
        <v>22.9</v>
      </c>
      <c r="G6" s="90">
        <v>8.1999999999999993</v>
      </c>
      <c r="H6" s="90">
        <v>0.6</v>
      </c>
      <c r="I6" s="438">
        <v>66.3</v>
      </c>
      <c r="J6" s="90">
        <v>32.6</v>
      </c>
      <c r="K6" s="91">
        <v>2.2000000000000002</v>
      </c>
    </row>
    <row r="7" spans="1:11" s="383" customFormat="1" ht="30" customHeight="1" x14ac:dyDescent="0.3">
      <c r="A7" s="133">
        <v>44196</v>
      </c>
      <c r="B7" s="439" t="s">
        <v>531</v>
      </c>
      <c r="C7" s="440">
        <v>50.4</v>
      </c>
      <c r="D7" s="435">
        <v>0.3</v>
      </c>
      <c r="E7" s="441">
        <v>0.4</v>
      </c>
      <c r="F7" s="435">
        <v>67</v>
      </c>
      <c r="G7" s="435">
        <v>0.5</v>
      </c>
      <c r="H7" s="435">
        <v>0.6</v>
      </c>
      <c r="I7" s="440">
        <v>96.4</v>
      </c>
      <c r="J7" s="435">
        <v>0.8</v>
      </c>
      <c r="K7" s="441">
        <v>1.8</v>
      </c>
    </row>
    <row r="8" spans="1:11" ht="30" customHeight="1" x14ac:dyDescent="0.3">
      <c r="A8" s="132">
        <v>44561</v>
      </c>
      <c r="B8" s="437" t="s">
        <v>530</v>
      </c>
      <c r="C8" s="461">
        <v>15</v>
      </c>
      <c r="D8" s="92">
        <v>7.3</v>
      </c>
      <c r="E8" s="93">
        <v>0.4</v>
      </c>
      <c r="F8" s="92">
        <v>20.8</v>
      </c>
      <c r="G8" s="92">
        <v>10.4</v>
      </c>
      <c r="H8" s="92">
        <v>0.6</v>
      </c>
      <c r="I8" s="461">
        <v>62.9</v>
      </c>
      <c r="J8" s="92">
        <v>33.6</v>
      </c>
      <c r="K8" s="93">
        <v>2.4</v>
      </c>
    </row>
    <row r="9" spans="1:11" s="383" customFormat="1" ht="30" customHeight="1" x14ac:dyDescent="0.3">
      <c r="A9" s="133">
        <v>44561</v>
      </c>
      <c r="B9" s="439" t="s">
        <v>531</v>
      </c>
      <c r="C9" s="462">
        <v>51</v>
      </c>
      <c r="D9" s="442">
        <v>0.1</v>
      </c>
      <c r="E9" s="463">
        <v>0.7</v>
      </c>
      <c r="F9" s="442">
        <v>66.900000000000006</v>
      </c>
      <c r="G9" s="442">
        <v>0.1</v>
      </c>
      <c r="H9" s="442">
        <v>0.9</v>
      </c>
      <c r="I9" s="462">
        <v>97.7</v>
      </c>
      <c r="J9" s="442">
        <v>0.1</v>
      </c>
      <c r="K9" s="463">
        <v>2.2000000000000002</v>
      </c>
    </row>
    <row r="10" spans="1:11" ht="30" customHeight="1" x14ac:dyDescent="0.3"/>
    <row r="11" spans="1:11" ht="30" customHeight="1" x14ac:dyDescent="0.3"/>
    <row r="12" spans="1:11" ht="30" customHeight="1" x14ac:dyDescent="0.3"/>
    <row r="13" spans="1:11" ht="30" customHeight="1" x14ac:dyDescent="0.3"/>
    <row r="14" spans="1:11" ht="30" customHeight="1" x14ac:dyDescent="0.3"/>
    <row r="15" spans="1:11" ht="30" customHeight="1" x14ac:dyDescent="0.3"/>
    <row r="16" spans="1:11"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sheetData>
  <autoFilter ref="A5:B5" xr:uid="{3168BDDF-B387-4208-8AD9-D766F6B70A7C}"/>
  <mergeCells count="3">
    <mergeCell ref="C4:E4"/>
    <mergeCell ref="F4:H4"/>
    <mergeCell ref="I4:K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F5F4"/>
  </sheetPr>
  <dimension ref="A1:K113"/>
  <sheetViews>
    <sheetView workbookViewId="0">
      <pane xSplit="1" ySplit="5" topLeftCell="B9" activePane="bottomRight" state="frozen"/>
      <selection activeCell="B28" sqref="B28"/>
      <selection pane="topRight" activeCell="B28" sqref="B28"/>
      <selection pane="bottomLeft" activeCell="B28" sqref="B28"/>
      <selection pane="bottomRight" activeCell="B17" sqref="B17"/>
    </sheetView>
  </sheetViews>
  <sheetFormatPr defaultColWidth="9.21875" defaultRowHeight="18" customHeight="1" x14ac:dyDescent="0.3"/>
  <cols>
    <col min="1" max="1" width="11.21875" style="21" customWidth="1"/>
    <col min="2" max="10" width="19.77734375" style="21" customWidth="1"/>
    <col min="11" max="11" width="13" style="21" customWidth="1"/>
    <col min="12" max="12" width="18.77734375" style="21" customWidth="1"/>
    <col min="13" max="13" width="19.21875" style="21" customWidth="1"/>
    <col min="14" max="14" width="13" style="21" customWidth="1"/>
    <col min="15" max="15" width="19.21875" style="21" customWidth="1"/>
    <col min="16" max="16384" width="9.21875" style="21"/>
  </cols>
  <sheetData>
    <row r="1" spans="1:11" ht="18" customHeight="1" x14ac:dyDescent="0.3">
      <c r="A1" s="11" t="s">
        <v>37</v>
      </c>
      <c r="B1" s="11" t="s">
        <v>757</v>
      </c>
    </row>
    <row r="2" spans="1:11" ht="18" customHeight="1" x14ac:dyDescent="0.3">
      <c r="A2" s="16"/>
      <c r="B2" s="129" t="s">
        <v>89</v>
      </c>
    </row>
    <row r="4" spans="1:11" s="12" customFormat="1" ht="27" customHeight="1" x14ac:dyDescent="0.3">
      <c r="A4" s="596"/>
      <c r="B4" s="586" t="s">
        <v>38</v>
      </c>
      <c r="C4" s="586"/>
      <c r="D4" s="587"/>
      <c r="E4" s="588" t="s">
        <v>39</v>
      </c>
      <c r="F4" s="586"/>
      <c r="G4" s="587"/>
      <c r="H4" s="588" t="s">
        <v>40</v>
      </c>
      <c r="I4" s="586"/>
      <c r="J4" s="587"/>
    </row>
    <row r="5" spans="1:11" s="12" customFormat="1" ht="44.25" customHeight="1" thickBot="1" x14ac:dyDescent="0.35">
      <c r="A5" s="595"/>
      <c r="B5" s="23" t="s">
        <v>9</v>
      </c>
      <c r="C5" s="23" t="s">
        <v>126</v>
      </c>
      <c r="D5" s="24" t="s">
        <v>11</v>
      </c>
      <c r="E5" s="25" t="s">
        <v>9</v>
      </c>
      <c r="F5" s="23" t="s">
        <v>126</v>
      </c>
      <c r="G5" s="24" t="s">
        <v>11</v>
      </c>
      <c r="H5" s="25" t="s">
        <v>9</v>
      </c>
      <c r="I5" s="23" t="s">
        <v>126</v>
      </c>
      <c r="J5" s="24" t="s">
        <v>11</v>
      </c>
    </row>
    <row r="6" spans="1:11" ht="28.8" customHeight="1" x14ac:dyDescent="0.3">
      <c r="A6" s="110">
        <v>40543</v>
      </c>
      <c r="B6" s="2">
        <v>78</v>
      </c>
      <c r="C6" s="13">
        <v>28.9</v>
      </c>
      <c r="D6" s="33">
        <v>8</v>
      </c>
      <c r="E6" s="32">
        <v>47</v>
      </c>
      <c r="F6" s="13">
        <v>17.399999999999999</v>
      </c>
      <c r="G6" s="33">
        <v>6.8</v>
      </c>
      <c r="H6" s="26">
        <v>39</v>
      </c>
      <c r="I6" s="13">
        <v>14.4</v>
      </c>
      <c r="J6" s="33">
        <v>7.7</v>
      </c>
    </row>
    <row r="7" spans="1:11" ht="28.8" customHeight="1" x14ac:dyDescent="0.3">
      <c r="A7" s="110">
        <v>40908</v>
      </c>
      <c r="B7" s="2">
        <v>75</v>
      </c>
      <c r="C7" s="13">
        <v>28.8</v>
      </c>
      <c r="D7" s="33">
        <v>7.7</v>
      </c>
      <c r="E7" s="32">
        <v>48</v>
      </c>
      <c r="F7" s="13">
        <v>18.5</v>
      </c>
      <c r="G7" s="33">
        <v>6.7</v>
      </c>
      <c r="H7" s="26">
        <v>36</v>
      </c>
      <c r="I7" s="13">
        <v>13.8</v>
      </c>
      <c r="J7" s="33">
        <v>7.1</v>
      </c>
    </row>
    <row r="8" spans="1:11" ht="28.8" customHeight="1" x14ac:dyDescent="0.3">
      <c r="A8" s="110">
        <v>41274</v>
      </c>
      <c r="B8" s="2">
        <v>67</v>
      </c>
      <c r="C8" s="13">
        <v>26.7</v>
      </c>
      <c r="D8" s="33">
        <v>8.5</v>
      </c>
      <c r="E8" s="32">
        <v>39</v>
      </c>
      <c r="F8" s="13">
        <v>15.5</v>
      </c>
      <c r="G8" s="33">
        <v>7</v>
      </c>
      <c r="H8" s="26">
        <v>38</v>
      </c>
      <c r="I8" s="13">
        <v>15.1</v>
      </c>
      <c r="J8" s="33">
        <v>7.9</v>
      </c>
    </row>
    <row r="9" spans="1:11" ht="28.8" customHeight="1" x14ac:dyDescent="0.3">
      <c r="A9" s="110">
        <v>41639</v>
      </c>
      <c r="B9" s="12">
        <v>66</v>
      </c>
      <c r="C9" s="13">
        <v>27</v>
      </c>
      <c r="D9" s="33">
        <v>7.7</v>
      </c>
      <c r="E9" s="32">
        <v>32</v>
      </c>
      <c r="F9" s="13">
        <v>13.1</v>
      </c>
      <c r="G9" s="33">
        <v>6.9</v>
      </c>
      <c r="H9" s="26">
        <v>41</v>
      </c>
      <c r="I9" s="13">
        <v>16.8</v>
      </c>
      <c r="J9" s="33">
        <v>7</v>
      </c>
    </row>
    <row r="10" spans="1:11" ht="28.8" customHeight="1" x14ac:dyDescent="0.3">
      <c r="A10" s="110">
        <v>42004</v>
      </c>
      <c r="B10" s="2">
        <v>74</v>
      </c>
      <c r="C10" s="13">
        <v>31.1</v>
      </c>
      <c r="D10" s="33">
        <v>7.7</v>
      </c>
      <c r="E10" s="32">
        <v>27</v>
      </c>
      <c r="F10" s="13">
        <v>11.3</v>
      </c>
      <c r="G10" s="33">
        <v>7.6</v>
      </c>
      <c r="H10" s="26">
        <v>55</v>
      </c>
      <c r="I10" s="13">
        <v>23.1</v>
      </c>
      <c r="J10" s="33">
        <v>6.6</v>
      </c>
    </row>
    <row r="11" spans="1:11" ht="28.8" customHeight="1" x14ac:dyDescent="0.3">
      <c r="A11" s="110">
        <v>42369</v>
      </c>
      <c r="B11" s="2">
        <v>68</v>
      </c>
      <c r="C11" s="13">
        <v>29.1</v>
      </c>
      <c r="D11" s="33">
        <v>7.9</v>
      </c>
      <c r="E11" s="32">
        <v>18</v>
      </c>
      <c r="F11" s="13">
        <v>7.7</v>
      </c>
      <c r="G11" s="33">
        <v>7.8</v>
      </c>
      <c r="H11" s="26">
        <v>53</v>
      </c>
      <c r="I11" s="13">
        <v>22.6</v>
      </c>
      <c r="J11" s="33">
        <v>7.5</v>
      </c>
    </row>
    <row r="12" spans="1:11" ht="28.8" customHeight="1" x14ac:dyDescent="0.3">
      <c r="A12" s="110">
        <v>42735</v>
      </c>
      <c r="B12" s="2">
        <v>61</v>
      </c>
      <c r="C12" s="13">
        <v>26.4</v>
      </c>
      <c r="D12" s="33">
        <v>7.5</v>
      </c>
      <c r="E12" s="32">
        <v>14</v>
      </c>
      <c r="F12" s="13">
        <v>6.1</v>
      </c>
      <c r="G12" s="33">
        <v>6.9</v>
      </c>
      <c r="H12" s="26">
        <v>50</v>
      </c>
      <c r="I12" s="13">
        <v>21.6</v>
      </c>
      <c r="J12" s="33">
        <v>7.2</v>
      </c>
    </row>
    <row r="13" spans="1:11" ht="28.8" customHeight="1" x14ac:dyDescent="0.3">
      <c r="A13" s="110">
        <v>43100</v>
      </c>
      <c r="B13" s="2">
        <v>60</v>
      </c>
      <c r="C13" s="13">
        <v>26</v>
      </c>
      <c r="D13" s="33">
        <v>7.7</v>
      </c>
      <c r="E13" s="32">
        <v>12</v>
      </c>
      <c r="F13" s="13">
        <v>5.2</v>
      </c>
      <c r="G13" s="33">
        <v>7.6</v>
      </c>
      <c r="H13" s="26">
        <v>51</v>
      </c>
      <c r="I13" s="13">
        <v>22.1</v>
      </c>
      <c r="J13" s="33">
        <v>7.3</v>
      </c>
    </row>
    <row r="14" spans="1:11" ht="28.8" customHeight="1" x14ac:dyDescent="0.3">
      <c r="A14" s="110">
        <v>43465</v>
      </c>
      <c r="B14" s="2">
        <v>62</v>
      </c>
      <c r="C14" s="13">
        <v>26.8</v>
      </c>
      <c r="D14" s="33">
        <v>7.6</v>
      </c>
      <c r="E14" s="32">
        <v>13</v>
      </c>
      <c r="F14" s="13">
        <v>5.6</v>
      </c>
      <c r="G14" s="33">
        <v>6.9</v>
      </c>
      <c r="H14" s="26">
        <v>51</v>
      </c>
      <c r="I14" s="13">
        <v>22.1</v>
      </c>
      <c r="J14" s="33">
        <v>7.5</v>
      </c>
    </row>
    <row r="15" spans="1:11" ht="28.8" customHeight="1" x14ac:dyDescent="0.3">
      <c r="A15" s="110">
        <v>43830</v>
      </c>
      <c r="B15" s="2">
        <v>67</v>
      </c>
      <c r="C15" s="13">
        <v>29.4</v>
      </c>
      <c r="D15" s="33">
        <v>8.1999999999999993</v>
      </c>
      <c r="E15" s="32">
        <v>14</v>
      </c>
      <c r="F15" s="13">
        <v>6.1</v>
      </c>
      <c r="G15" s="33">
        <v>7.2</v>
      </c>
      <c r="H15" s="26">
        <v>55</v>
      </c>
      <c r="I15" s="13">
        <v>24.1</v>
      </c>
      <c r="J15" s="33">
        <v>8.1999999999999993</v>
      </c>
    </row>
    <row r="16" spans="1:11" ht="28.8" customHeight="1" x14ac:dyDescent="0.3">
      <c r="A16" s="110">
        <v>44196</v>
      </c>
      <c r="B16" s="2">
        <v>65</v>
      </c>
      <c r="C16" s="14">
        <v>28.9</v>
      </c>
      <c r="D16" s="38">
        <v>7.8</v>
      </c>
      <c r="E16" s="32">
        <v>18</v>
      </c>
      <c r="F16" s="14">
        <v>8</v>
      </c>
      <c r="G16" s="38">
        <v>6.7</v>
      </c>
      <c r="H16" s="32">
        <v>50</v>
      </c>
      <c r="I16" s="14">
        <v>22.2</v>
      </c>
      <c r="J16" s="38">
        <v>7.7</v>
      </c>
      <c r="K16" s="12"/>
    </row>
    <row r="17" spans="2:2" ht="28.8" customHeight="1" x14ac:dyDescent="0.3">
      <c r="B17" s="18"/>
    </row>
    <row r="18" spans="2:2" ht="28.8" customHeight="1" x14ac:dyDescent="0.3">
      <c r="B18" s="18"/>
    </row>
    <row r="19" spans="2:2" ht="28.8" customHeight="1" x14ac:dyDescent="0.3">
      <c r="B19" s="18"/>
    </row>
    <row r="20" spans="2:2" ht="28.8" customHeight="1" x14ac:dyDescent="0.3"/>
    <row r="21" spans="2:2" ht="28.8" customHeight="1" x14ac:dyDescent="0.3"/>
    <row r="22" spans="2:2" ht="28.8" customHeight="1" x14ac:dyDescent="0.3"/>
    <row r="23" spans="2:2" ht="28.8" customHeight="1" x14ac:dyDescent="0.3"/>
    <row r="24" spans="2:2" ht="28.8" customHeight="1" x14ac:dyDescent="0.3"/>
    <row r="25" spans="2:2" ht="28.8" customHeight="1" x14ac:dyDescent="0.3"/>
    <row r="26" spans="2:2" ht="28.8" customHeight="1" x14ac:dyDescent="0.3"/>
    <row r="27" spans="2:2" ht="28.8" customHeight="1" x14ac:dyDescent="0.3"/>
    <row r="28" spans="2:2" ht="28.8" customHeight="1" x14ac:dyDescent="0.3"/>
    <row r="29" spans="2:2" ht="28.8" customHeight="1" x14ac:dyDescent="0.3"/>
    <row r="30" spans="2:2" ht="28.8" customHeight="1" x14ac:dyDescent="0.3"/>
    <row r="31" spans="2:2" ht="28.8" customHeight="1" x14ac:dyDescent="0.3"/>
    <row r="32" spans="2:2" ht="28.8" customHeight="1" x14ac:dyDescent="0.3"/>
    <row r="33" ht="28.8" customHeight="1" x14ac:dyDescent="0.3"/>
    <row r="34" ht="28.8" customHeight="1" x14ac:dyDescent="0.3"/>
    <row r="35" ht="28.8" customHeight="1" x14ac:dyDescent="0.3"/>
    <row r="36" ht="28.8" customHeight="1" x14ac:dyDescent="0.3"/>
    <row r="37" ht="28.8" customHeight="1" x14ac:dyDescent="0.3"/>
    <row r="38" ht="28.8" customHeight="1" x14ac:dyDescent="0.3"/>
    <row r="39" ht="28.8" customHeight="1" x14ac:dyDescent="0.3"/>
    <row r="40" ht="28.8" customHeight="1" x14ac:dyDescent="0.3"/>
    <row r="41" ht="28.8" customHeight="1" x14ac:dyDescent="0.3"/>
    <row r="42" ht="28.8" customHeight="1" x14ac:dyDescent="0.3"/>
    <row r="43" ht="28.8" customHeight="1" x14ac:dyDescent="0.3"/>
    <row r="44" ht="28.8" customHeight="1" x14ac:dyDescent="0.3"/>
    <row r="45" ht="28.8" customHeight="1" x14ac:dyDescent="0.3"/>
    <row r="46" ht="28.8" customHeight="1" x14ac:dyDescent="0.3"/>
    <row r="47" ht="28.8" customHeight="1" x14ac:dyDescent="0.3"/>
    <row r="48" ht="28.8"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sheetData>
  <autoFilter ref="A5" xr:uid="{00000000-0009-0000-0000-000005000000}"/>
  <mergeCells count="4">
    <mergeCell ref="A4:A5"/>
    <mergeCell ref="B4:D4"/>
    <mergeCell ref="E4:G4"/>
    <mergeCell ref="H4:J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7210-036F-4967-B1B2-6710DC0A80FA}">
  <sheetPr>
    <tabColor rgb="FFF5E8F3"/>
  </sheetPr>
  <dimension ref="A1:H36"/>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68" customWidth="1"/>
    <col min="2" max="2" width="10.77734375" style="68" customWidth="1"/>
    <col min="3" max="6" width="22.44140625" style="71" customWidth="1"/>
    <col min="7" max="8" width="25.109375" style="71" customWidth="1"/>
    <col min="9" max="9" width="15.77734375" style="68" customWidth="1"/>
    <col min="10" max="16384" width="9.21875" style="68"/>
  </cols>
  <sheetData>
    <row r="1" spans="1:8" s="382" customFormat="1" ht="18" customHeight="1" x14ac:dyDescent="0.3">
      <c r="A1" s="382" t="s">
        <v>567</v>
      </c>
      <c r="B1" s="382" t="s">
        <v>568</v>
      </c>
      <c r="C1" s="395"/>
      <c r="D1" s="395"/>
      <c r="E1" s="395"/>
      <c r="F1" s="395"/>
      <c r="G1" s="395"/>
      <c r="H1" s="395"/>
    </row>
    <row r="2" spans="1:8" s="131" customFormat="1" ht="18" customHeight="1" x14ac:dyDescent="0.3">
      <c r="B2" s="131" t="s">
        <v>569</v>
      </c>
      <c r="C2" s="443"/>
      <c r="D2" s="443"/>
      <c r="E2" s="443"/>
      <c r="F2" s="443"/>
      <c r="G2" s="443"/>
      <c r="H2" s="443"/>
    </row>
    <row r="4" spans="1:8" s="432" customFormat="1" ht="29.4" customHeight="1" x14ac:dyDescent="0.3">
      <c r="A4" s="456"/>
      <c r="B4" s="457"/>
      <c r="C4" s="652" t="s">
        <v>548</v>
      </c>
      <c r="D4" s="653"/>
      <c r="E4" s="654" t="s">
        <v>549</v>
      </c>
      <c r="F4" s="654"/>
      <c r="G4" s="652" t="s">
        <v>550</v>
      </c>
      <c r="H4" s="653"/>
    </row>
    <row r="5" spans="1:8" ht="29.4" customHeight="1" thickBot="1" x14ac:dyDescent="0.35">
      <c r="A5" s="378"/>
      <c r="B5" s="423"/>
      <c r="C5" s="73" t="s">
        <v>551</v>
      </c>
      <c r="D5" s="436" t="s">
        <v>552</v>
      </c>
      <c r="E5" s="72" t="s">
        <v>551</v>
      </c>
      <c r="F5" s="72" t="s">
        <v>552</v>
      </c>
      <c r="G5" s="73" t="s">
        <v>551</v>
      </c>
      <c r="H5" s="436" t="s">
        <v>552</v>
      </c>
    </row>
    <row r="6" spans="1:8" ht="29.4" customHeight="1" x14ac:dyDescent="0.3">
      <c r="A6" s="134">
        <v>44196</v>
      </c>
      <c r="B6" s="382" t="s">
        <v>1</v>
      </c>
      <c r="C6" s="438">
        <v>14.9</v>
      </c>
      <c r="D6" s="93">
        <v>49.1</v>
      </c>
      <c r="E6" s="90">
        <v>14.2</v>
      </c>
      <c r="F6" s="90">
        <v>49.1</v>
      </c>
      <c r="G6" s="438">
        <v>33.299999999999997</v>
      </c>
      <c r="H6" s="91">
        <v>86.4</v>
      </c>
    </row>
    <row r="7" spans="1:8" ht="29.4" customHeight="1" x14ac:dyDescent="0.3">
      <c r="A7" s="134">
        <v>44196</v>
      </c>
      <c r="B7" s="382" t="s">
        <v>2</v>
      </c>
      <c r="C7" s="438">
        <v>7.5</v>
      </c>
      <c r="D7" s="93">
        <v>27.5</v>
      </c>
      <c r="E7" s="90">
        <v>6.6</v>
      </c>
      <c r="F7" s="90">
        <v>27.5</v>
      </c>
      <c r="G7" s="438">
        <v>33.799999999999997</v>
      </c>
      <c r="H7" s="91">
        <v>92.3</v>
      </c>
    </row>
    <row r="8" spans="1:8" ht="29.4" customHeight="1" x14ac:dyDescent="0.3">
      <c r="A8" s="134">
        <v>44196</v>
      </c>
      <c r="B8" s="424" t="s">
        <v>553</v>
      </c>
      <c r="C8" s="438">
        <v>7.3</v>
      </c>
      <c r="D8" s="93">
        <v>29.4</v>
      </c>
      <c r="E8" s="90">
        <v>4.3</v>
      </c>
      <c r="F8" s="90">
        <v>15.3</v>
      </c>
      <c r="G8" s="438">
        <v>41.8</v>
      </c>
      <c r="H8" s="91">
        <v>100</v>
      </c>
    </row>
    <row r="9" spans="1:8" ht="29.4" customHeight="1" x14ac:dyDescent="0.3">
      <c r="A9" s="471">
        <v>44196</v>
      </c>
      <c r="B9" s="184" t="s">
        <v>554</v>
      </c>
      <c r="C9" s="416">
        <v>9.8000000000000007</v>
      </c>
      <c r="D9" s="458">
        <v>49.1</v>
      </c>
      <c r="E9" s="459">
        <v>8.6999999999999993</v>
      </c>
      <c r="F9" s="459">
        <v>49.1</v>
      </c>
      <c r="G9" s="416">
        <v>34.799999999999997</v>
      </c>
      <c r="H9" s="460">
        <v>100</v>
      </c>
    </row>
    <row r="10" spans="1:8" ht="29.4" customHeight="1" x14ac:dyDescent="0.3">
      <c r="A10" s="134">
        <v>44561</v>
      </c>
      <c r="B10" s="382" t="s">
        <v>1</v>
      </c>
      <c r="C10" s="461">
        <v>14.1</v>
      </c>
      <c r="D10" s="93">
        <v>45.7</v>
      </c>
      <c r="E10" s="92">
        <v>13.9</v>
      </c>
      <c r="F10" s="92">
        <v>45.7</v>
      </c>
      <c r="G10" s="461">
        <v>31.8</v>
      </c>
      <c r="H10" s="93">
        <v>93.8</v>
      </c>
    </row>
    <row r="11" spans="1:8" ht="29.4" customHeight="1" x14ac:dyDescent="0.3">
      <c r="A11" s="134">
        <v>44561</v>
      </c>
      <c r="B11" s="382" t="s">
        <v>2</v>
      </c>
      <c r="C11" s="461">
        <v>13.3</v>
      </c>
      <c r="D11" s="93">
        <v>55.9</v>
      </c>
      <c r="E11" s="92">
        <v>12.3</v>
      </c>
      <c r="F11" s="92">
        <v>53.5</v>
      </c>
      <c r="G11" s="461">
        <v>43.7</v>
      </c>
      <c r="H11" s="93">
        <v>100</v>
      </c>
    </row>
    <row r="12" spans="1:8" ht="29.4" customHeight="1" x14ac:dyDescent="0.3">
      <c r="A12" s="134">
        <v>44561</v>
      </c>
      <c r="B12" s="424" t="s">
        <v>553</v>
      </c>
      <c r="C12" s="461">
        <v>8.8000000000000007</v>
      </c>
      <c r="D12" s="93">
        <v>52.4</v>
      </c>
      <c r="E12" s="92">
        <v>7</v>
      </c>
      <c r="F12" s="92">
        <v>44.9</v>
      </c>
      <c r="G12" s="461">
        <v>32.700000000000003</v>
      </c>
      <c r="H12" s="93">
        <v>97.6</v>
      </c>
    </row>
    <row r="13" spans="1:8" ht="29.4" customHeight="1" x14ac:dyDescent="0.3">
      <c r="A13" s="471">
        <v>44561</v>
      </c>
      <c r="B13" s="184" t="s">
        <v>554</v>
      </c>
      <c r="C13" s="461">
        <v>11.9</v>
      </c>
      <c r="D13" s="93">
        <v>55.9</v>
      </c>
      <c r="E13" s="92">
        <v>10.9</v>
      </c>
      <c r="F13" s="92">
        <v>53.5</v>
      </c>
      <c r="G13" s="461">
        <v>36</v>
      </c>
      <c r="H13" s="93">
        <v>100</v>
      </c>
    </row>
    <row r="14" spans="1:8" ht="29.4" customHeight="1" x14ac:dyDescent="0.3">
      <c r="C14" s="92"/>
      <c r="D14" s="92"/>
      <c r="E14" s="92"/>
      <c r="F14" s="92"/>
      <c r="G14" s="92"/>
      <c r="H14" s="92"/>
    </row>
    <row r="15" spans="1:8" ht="29.4" customHeight="1" x14ac:dyDescent="0.3"/>
    <row r="16" spans="1:8" ht="29.4" customHeight="1" x14ac:dyDescent="0.3"/>
    <row r="17" ht="29.4" customHeight="1" x14ac:dyDescent="0.3"/>
    <row r="18" ht="29.4" customHeight="1" x14ac:dyDescent="0.3"/>
    <row r="19" ht="29.4" customHeight="1" x14ac:dyDescent="0.3"/>
    <row r="20" ht="29.4" customHeight="1" x14ac:dyDescent="0.3"/>
    <row r="21" ht="29.4" customHeight="1" x14ac:dyDescent="0.3"/>
    <row r="22" ht="29.4" customHeight="1" x14ac:dyDescent="0.3"/>
    <row r="23" ht="29.4" customHeight="1" x14ac:dyDescent="0.3"/>
    <row r="24" ht="29.4" customHeight="1" x14ac:dyDescent="0.3"/>
    <row r="25" ht="29.4" customHeight="1" x14ac:dyDescent="0.3"/>
    <row r="26" ht="29.4" customHeight="1" x14ac:dyDescent="0.3"/>
    <row r="27" ht="29.4" customHeight="1" x14ac:dyDescent="0.3"/>
    <row r="28" ht="29.4" customHeight="1" x14ac:dyDescent="0.3"/>
    <row r="29" ht="29.4" customHeight="1" x14ac:dyDescent="0.3"/>
    <row r="30" ht="29.4" customHeight="1" x14ac:dyDescent="0.3"/>
    <row r="31" ht="29.4" customHeight="1" x14ac:dyDescent="0.3"/>
    <row r="32" ht="29.4" customHeight="1" x14ac:dyDescent="0.3"/>
    <row r="33" ht="29.4" customHeight="1" x14ac:dyDescent="0.3"/>
    <row r="34" ht="29.4" customHeight="1" x14ac:dyDescent="0.3"/>
    <row r="35" ht="29.4" customHeight="1" x14ac:dyDescent="0.3"/>
    <row r="36" ht="29.4" customHeight="1" x14ac:dyDescent="0.3"/>
  </sheetData>
  <autoFilter ref="A5:B5" xr:uid="{CF5E419C-D388-4A43-97C3-71BDD8D09086}"/>
  <mergeCells count="3">
    <mergeCell ref="C4:D4"/>
    <mergeCell ref="E4:F4"/>
    <mergeCell ref="G4:H4"/>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5E57-88CD-4DBA-B3E4-42FC700DD43E}">
  <sheetPr>
    <tabColor rgb="FFF5E8F3"/>
  </sheetPr>
  <dimension ref="A1:H52"/>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C6" sqref="C6"/>
    </sheetView>
  </sheetViews>
  <sheetFormatPr defaultColWidth="9.21875" defaultRowHeight="18" customHeight="1" x14ac:dyDescent="0.3"/>
  <cols>
    <col min="1" max="1" width="11.21875" style="68" customWidth="1"/>
    <col min="2" max="2" width="14.5546875" style="68" customWidth="1"/>
    <col min="3" max="6" width="21.6640625" style="68" customWidth="1"/>
    <col min="7" max="8" width="24.5546875" style="68" customWidth="1"/>
    <col min="9" max="9" width="15.21875" style="68" customWidth="1"/>
    <col min="10" max="16384" width="9.21875" style="68"/>
  </cols>
  <sheetData>
    <row r="1" spans="1:8" s="382" customFormat="1" ht="18" customHeight="1" x14ac:dyDescent="0.3">
      <c r="A1" s="382" t="s">
        <v>570</v>
      </c>
      <c r="B1" s="382" t="s">
        <v>571</v>
      </c>
    </row>
    <row r="2" spans="1:8" s="131" customFormat="1" ht="18" customHeight="1" x14ac:dyDescent="0.3">
      <c r="B2" s="131" t="s">
        <v>572</v>
      </c>
    </row>
    <row r="4" spans="1:8" s="432" customFormat="1" ht="30" customHeight="1" x14ac:dyDescent="0.3">
      <c r="A4" s="456"/>
      <c r="B4" s="457"/>
      <c r="C4" s="652" t="s">
        <v>548</v>
      </c>
      <c r="D4" s="653"/>
      <c r="E4" s="654" t="s">
        <v>549</v>
      </c>
      <c r="F4" s="654"/>
      <c r="G4" s="652" t="s">
        <v>550</v>
      </c>
      <c r="H4" s="653"/>
    </row>
    <row r="5" spans="1:8" ht="30" customHeight="1" thickBot="1" x14ac:dyDescent="0.35">
      <c r="A5" s="378"/>
      <c r="B5" s="423"/>
      <c r="C5" s="73" t="s">
        <v>551</v>
      </c>
      <c r="D5" s="436" t="s">
        <v>552</v>
      </c>
      <c r="E5" s="72" t="s">
        <v>551</v>
      </c>
      <c r="F5" s="72" t="s">
        <v>552</v>
      </c>
      <c r="G5" s="73" t="s">
        <v>551</v>
      </c>
      <c r="H5" s="436" t="s">
        <v>552</v>
      </c>
    </row>
    <row r="6" spans="1:8" ht="30" customHeight="1" x14ac:dyDescent="0.3">
      <c r="A6" s="134">
        <v>44196</v>
      </c>
      <c r="B6" s="424" t="s">
        <v>506</v>
      </c>
      <c r="C6" s="438">
        <v>11.4</v>
      </c>
      <c r="D6" s="93">
        <v>49.1</v>
      </c>
      <c r="E6" s="90">
        <v>10.7</v>
      </c>
      <c r="F6" s="90">
        <v>49.1</v>
      </c>
      <c r="G6" s="438">
        <v>37.4</v>
      </c>
      <c r="H6" s="91">
        <v>95.2</v>
      </c>
    </row>
    <row r="7" spans="1:8" ht="30" customHeight="1" x14ac:dyDescent="0.3">
      <c r="A7" s="134">
        <v>44196</v>
      </c>
      <c r="B7" s="424" t="s">
        <v>97</v>
      </c>
      <c r="C7" s="438">
        <v>9.1</v>
      </c>
      <c r="D7" s="93">
        <v>42.9</v>
      </c>
      <c r="E7" s="90">
        <v>8.3000000000000007</v>
      </c>
      <c r="F7" s="90">
        <v>37.6</v>
      </c>
      <c r="G7" s="438">
        <v>36</v>
      </c>
      <c r="H7" s="91">
        <v>100</v>
      </c>
    </row>
    <row r="8" spans="1:8" ht="30" customHeight="1" x14ac:dyDescent="0.3">
      <c r="A8" s="134">
        <v>44196</v>
      </c>
      <c r="B8" s="424" t="s">
        <v>507</v>
      </c>
      <c r="C8" s="438">
        <v>10</v>
      </c>
      <c r="D8" s="93">
        <v>30.1</v>
      </c>
      <c r="E8" s="90">
        <v>7.6</v>
      </c>
      <c r="F8" s="90">
        <v>27.7</v>
      </c>
      <c r="G8" s="438">
        <v>29.4</v>
      </c>
      <c r="H8" s="91">
        <v>79</v>
      </c>
    </row>
    <row r="9" spans="1:8" ht="29.4" customHeight="1" x14ac:dyDescent="0.3">
      <c r="A9" s="471">
        <v>44196</v>
      </c>
      <c r="B9" s="184" t="s">
        <v>554</v>
      </c>
      <c r="C9" s="416">
        <v>9.8000000000000007</v>
      </c>
      <c r="D9" s="458">
        <v>49.1</v>
      </c>
      <c r="E9" s="459">
        <v>8.6999999999999993</v>
      </c>
      <c r="F9" s="459">
        <v>49.1</v>
      </c>
      <c r="G9" s="416">
        <v>34.799999999999997</v>
      </c>
      <c r="H9" s="460">
        <v>100</v>
      </c>
    </row>
    <row r="10" spans="1:8" ht="30" customHeight="1" x14ac:dyDescent="0.3">
      <c r="A10" s="134">
        <v>44561</v>
      </c>
      <c r="B10" s="424" t="s">
        <v>506</v>
      </c>
      <c r="C10" s="461">
        <v>13.9</v>
      </c>
      <c r="D10" s="93">
        <v>54.8</v>
      </c>
      <c r="E10" s="92">
        <v>13.8</v>
      </c>
      <c r="F10" s="92">
        <v>53.5</v>
      </c>
      <c r="G10" s="461">
        <v>34.799999999999997</v>
      </c>
      <c r="H10" s="93">
        <v>90.1</v>
      </c>
    </row>
    <row r="11" spans="1:8" ht="30" customHeight="1" x14ac:dyDescent="0.3">
      <c r="A11" s="134">
        <v>44561</v>
      </c>
      <c r="B11" s="424" t="s">
        <v>97</v>
      </c>
      <c r="C11" s="461">
        <v>12.8</v>
      </c>
      <c r="D11" s="93">
        <v>55.9</v>
      </c>
      <c r="E11" s="92">
        <v>11.1</v>
      </c>
      <c r="F11" s="92">
        <v>49.4</v>
      </c>
      <c r="G11" s="461">
        <v>37.5</v>
      </c>
      <c r="H11" s="93">
        <v>97.6</v>
      </c>
    </row>
    <row r="12" spans="1:8" ht="30" customHeight="1" x14ac:dyDescent="0.3">
      <c r="A12" s="134">
        <v>44561</v>
      </c>
      <c r="B12" s="424" t="s">
        <v>507</v>
      </c>
      <c r="C12" s="461">
        <v>8.4</v>
      </c>
      <c r="D12" s="93">
        <v>40.799999999999997</v>
      </c>
      <c r="E12" s="92">
        <v>7.8</v>
      </c>
      <c r="F12" s="92">
        <v>40.799999999999997</v>
      </c>
      <c r="G12" s="461">
        <v>34.299999999999997</v>
      </c>
      <c r="H12" s="93">
        <v>100</v>
      </c>
    </row>
    <row r="13" spans="1:8" ht="29.4" customHeight="1" x14ac:dyDescent="0.3">
      <c r="A13" s="471">
        <v>44561</v>
      </c>
      <c r="B13" s="184" t="s">
        <v>554</v>
      </c>
      <c r="C13" s="461">
        <v>11.9</v>
      </c>
      <c r="D13" s="93">
        <v>55.9</v>
      </c>
      <c r="E13" s="92">
        <v>10.9</v>
      </c>
      <c r="F13" s="92">
        <v>53.5</v>
      </c>
      <c r="G13" s="461">
        <v>36</v>
      </c>
      <c r="H13" s="93">
        <v>100</v>
      </c>
    </row>
    <row r="14" spans="1:8" ht="30" customHeight="1" x14ac:dyDescent="0.3"/>
    <row r="15" spans="1:8" ht="30" customHeight="1" x14ac:dyDescent="0.3"/>
    <row r="16" spans="1:8"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sheetData>
  <autoFilter ref="A5:B5" xr:uid="{AFE6BE3B-887A-4537-AFB7-F7E05B41C5C4}"/>
  <mergeCells count="3">
    <mergeCell ref="C4:D4"/>
    <mergeCell ref="E4:F4"/>
    <mergeCell ref="G4:H4"/>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536E-6B63-422F-A111-CCAB320680B5}">
  <sheetPr>
    <tabColor rgb="FFF5E8F3"/>
  </sheetPr>
  <dimension ref="A1:J32"/>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68" customWidth="1"/>
    <col min="2" max="2" width="55.33203125" style="68" customWidth="1"/>
    <col min="3" max="3" width="18.21875" style="71" customWidth="1"/>
    <col min="4" max="6" width="16" style="71" customWidth="1"/>
    <col min="7" max="7" width="18.21875" style="71" customWidth="1"/>
    <col min="8" max="10" width="16.5546875" style="71" customWidth="1"/>
    <col min="11" max="16384" width="9.21875" style="68"/>
  </cols>
  <sheetData>
    <row r="1" spans="1:10" s="382" customFormat="1" ht="18" customHeight="1" x14ac:dyDescent="0.3">
      <c r="A1" s="382" t="s">
        <v>573</v>
      </c>
      <c r="B1" s="382" t="s">
        <v>574</v>
      </c>
      <c r="C1" s="395"/>
      <c r="D1" s="395"/>
      <c r="E1" s="395"/>
      <c r="F1" s="395"/>
      <c r="G1" s="395"/>
      <c r="H1" s="395"/>
      <c r="I1" s="395"/>
      <c r="J1" s="395"/>
    </row>
    <row r="2" spans="1:10" s="131" customFormat="1" ht="18" customHeight="1" x14ac:dyDescent="0.3">
      <c r="B2" s="131" t="s">
        <v>575</v>
      </c>
      <c r="C2" s="443"/>
      <c r="D2" s="443"/>
      <c r="E2" s="443"/>
      <c r="F2" s="443"/>
      <c r="G2" s="443"/>
      <c r="H2" s="443"/>
      <c r="I2" s="443"/>
      <c r="J2" s="443"/>
    </row>
    <row r="3" spans="1:10" ht="18" customHeight="1" x14ac:dyDescent="0.3">
      <c r="C3" s="74"/>
    </row>
    <row r="4" spans="1:10" ht="30" customHeight="1" x14ac:dyDescent="0.3">
      <c r="A4" s="402"/>
      <c r="B4" s="402"/>
      <c r="C4" s="652" t="s">
        <v>576</v>
      </c>
      <c r="D4" s="654"/>
      <c r="E4" s="654"/>
      <c r="F4" s="653"/>
      <c r="G4" s="652" t="s">
        <v>577</v>
      </c>
      <c r="H4" s="654"/>
      <c r="I4" s="654"/>
      <c r="J4" s="653"/>
    </row>
    <row r="5" spans="1:10" ht="30" customHeight="1" thickBot="1" x14ac:dyDescent="0.35">
      <c r="A5" s="42"/>
      <c r="B5" s="42"/>
      <c r="C5" s="469" t="s">
        <v>358</v>
      </c>
      <c r="D5" s="430" t="s">
        <v>17</v>
      </c>
      <c r="E5" s="430" t="s">
        <v>18</v>
      </c>
      <c r="F5" s="470" t="s">
        <v>8</v>
      </c>
      <c r="G5" s="469" t="s">
        <v>358</v>
      </c>
      <c r="H5" s="430" t="s">
        <v>17</v>
      </c>
      <c r="I5" s="430" t="s">
        <v>18</v>
      </c>
      <c r="J5" s="470" t="s">
        <v>8</v>
      </c>
    </row>
    <row r="6" spans="1:10" ht="30" customHeight="1" x14ac:dyDescent="0.3">
      <c r="A6" s="132">
        <v>44196</v>
      </c>
      <c r="B6" s="182" t="s">
        <v>578</v>
      </c>
      <c r="C6" s="464">
        <v>52</v>
      </c>
      <c r="D6" s="90">
        <v>4.9000000000000004</v>
      </c>
      <c r="E6" s="90">
        <v>1.6</v>
      </c>
      <c r="F6" s="91">
        <v>30.6</v>
      </c>
      <c r="G6" s="464">
        <v>52</v>
      </c>
      <c r="H6" s="90">
        <v>16.399999999999999</v>
      </c>
      <c r="I6" s="90">
        <v>7.5</v>
      </c>
      <c r="J6" s="91">
        <v>88.6</v>
      </c>
    </row>
    <row r="7" spans="1:10" ht="30" customHeight="1" x14ac:dyDescent="0.3">
      <c r="A7" s="132">
        <v>44196</v>
      </c>
      <c r="B7" s="182" t="s">
        <v>579</v>
      </c>
      <c r="C7" s="464">
        <v>16</v>
      </c>
      <c r="D7" s="465" t="s">
        <v>34</v>
      </c>
      <c r="E7" s="465" t="s">
        <v>34</v>
      </c>
      <c r="F7" s="466" t="s">
        <v>34</v>
      </c>
      <c r="G7" s="464">
        <v>16</v>
      </c>
      <c r="H7" s="465" t="s">
        <v>34</v>
      </c>
      <c r="I7" s="465" t="s">
        <v>34</v>
      </c>
      <c r="J7" s="466" t="s">
        <v>34</v>
      </c>
    </row>
    <row r="8" spans="1:10" ht="30" customHeight="1" x14ac:dyDescent="0.3">
      <c r="A8" s="132">
        <v>44196</v>
      </c>
      <c r="B8" s="182" t="s">
        <v>580</v>
      </c>
      <c r="C8" s="464">
        <v>32</v>
      </c>
      <c r="D8" s="90">
        <v>5.4</v>
      </c>
      <c r="E8" s="90">
        <v>0.9</v>
      </c>
      <c r="F8" s="91">
        <v>34.4</v>
      </c>
      <c r="G8" s="464">
        <v>32</v>
      </c>
      <c r="H8" s="90">
        <v>15.7</v>
      </c>
      <c r="I8" s="90">
        <v>2.4</v>
      </c>
      <c r="J8" s="91">
        <v>95.2</v>
      </c>
    </row>
    <row r="9" spans="1:10" ht="30" customHeight="1" x14ac:dyDescent="0.3">
      <c r="A9" s="132">
        <v>44561</v>
      </c>
      <c r="B9" s="182" t="s">
        <v>578</v>
      </c>
      <c r="C9" s="467">
        <v>43</v>
      </c>
      <c r="D9" s="92">
        <v>8.5</v>
      </c>
      <c r="E9" s="92">
        <v>4.2</v>
      </c>
      <c r="F9" s="93">
        <v>44.4</v>
      </c>
      <c r="G9" s="467">
        <v>46</v>
      </c>
      <c r="H9" s="92">
        <v>26.3</v>
      </c>
      <c r="I9" s="92">
        <v>19.5</v>
      </c>
      <c r="J9" s="93">
        <v>73.2</v>
      </c>
    </row>
    <row r="10" spans="1:10" ht="30" customHeight="1" x14ac:dyDescent="0.3">
      <c r="A10" s="132">
        <v>44561</v>
      </c>
      <c r="B10" s="182" t="s">
        <v>579</v>
      </c>
      <c r="C10" s="467">
        <v>18</v>
      </c>
      <c r="D10" s="465" t="s">
        <v>34</v>
      </c>
      <c r="E10" s="465" t="s">
        <v>34</v>
      </c>
      <c r="F10" s="466" t="s">
        <v>34</v>
      </c>
      <c r="G10" s="464">
        <v>16</v>
      </c>
      <c r="H10" s="465" t="s">
        <v>34</v>
      </c>
      <c r="I10" s="465" t="s">
        <v>34</v>
      </c>
      <c r="J10" s="466" t="s">
        <v>34</v>
      </c>
    </row>
    <row r="11" spans="1:10" ht="30" customHeight="1" x14ac:dyDescent="0.3">
      <c r="A11" s="132">
        <v>44561</v>
      </c>
      <c r="B11" s="182" t="s">
        <v>580</v>
      </c>
      <c r="C11" s="467">
        <v>39</v>
      </c>
      <c r="D11" s="92">
        <v>11.5</v>
      </c>
      <c r="E11" s="92">
        <v>7.2</v>
      </c>
      <c r="F11" s="93">
        <v>33.1</v>
      </c>
      <c r="G11" s="467">
        <v>38</v>
      </c>
      <c r="H11" s="92">
        <v>35.799999999999997</v>
      </c>
      <c r="I11" s="92">
        <v>33.9</v>
      </c>
      <c r="J11" s="93">
        <v>100</v>
      </c>
    </row>
    <row r="12" spans="1:10" ht="30" customHeight="1" x14ac:dyDescent="0.3"/>
    <row r="13" spans="1:10" ht="30" customHeight="1" x14ac:dyDescent="0.3"/>
    <row r="14" spans="1:10" ht="30" customHeight="1" x14ac:dyDescent="0.3">
      <c r="D14" s="376"/>
    </row>
    <row r="15" spans="1:10" ht="30" customHeight="1" x14ac:dyDescent="0.3"/>
    <row r="16" spans="1:1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sheetData>
  <autoFilter ref="A5:B5" xr:uid="{E98A1FCD-F5EA-4DCC-84F7-FE9A29C19703}"/>
  <mergeCells count="2">
    <mergeCell ref="C4:F4"/>
    <mergeCell ref="G4:J4"/>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5DA2-F85B-4629-AD74-A10630B05EEB}">
  <sheetPr>
    <tabColor rgb="FFF4F3F2"/>
  </sheetPr>
  <dimension ref="A1:F16"/>
  <sheetViews>
    <sheetView zoomScaleNormal="100" workbookViewId="0">
      <pane xSplit="1" ySplit="4" topLeftCell="B5" activePane="bottomRight" state="frozen"/>
      <selection activeCell="A3" sqref="A3"/>
      <selection pane="topRight" activeCell="A3" sqref="A3"/>
      <selection pane="bottomLeft" activeCell="A3" sqref="A3"/>
      <selection pane="bottomRight"/>
    </sheetView>
  </sheetViews>
  <sheetFormatPr defaultColWidth="8.6640625" defaultRowHeight="18" customHeight="1" x14ac:dyDescent="0.3"/>
  <cols>
    <col min="1" max="1" width="11.21875" style="138" customWidth="1"/>
    <col min="2" max="5" width="14.109375" style="138" customWidth="1"/>
    <col min="6" max="6" width="14.109375" style="177" customWidth="1"/>
    <col min="7" max="16384" width="8.6640625" style="138"/>
  </cols>
  <sheetData>
    <row r="1" spans="1:6" ht="18" customHeight="1" x14ac:dyDescent="0.3">
      <c r="A1" s="136" t="s">
        <v>588</v>
      </c>
      <c r="B1" s="136" t="s">
        <v>589</v>
      </c>
    </row>
    <row r="2" spans="1:6" s="477" customFormat="1" ht="18" customHeight="1" x14ac:dyDescent="0.3">
      <c r="A2" s="475"/>
      <c r="B2" s="476" t="s">
        <v>590</v>
      </c>
      <c r="F2" s="478"/>
    </row>
    <row r="4" spans="1:6" ht="36" customHeight="1" thickBot="1" x14ac:dyDescent="0.35">
      <c r="A4" s="163"/>
      <c r="B4" s="379" t="s">
        <v>1</v>
      </c>
      <c r="C4" s="379" t="s">
        <v>2</v>
      </c>
      <c r="D4" s="379" t="s">
        <v>3</v>
      </c>
      <c r="E4" s="379" t="s">
        <v>591</v>
      </c>
      <c r="F4" s="479" t="s">
        <v>143</v>
      </c>
    </row>
    <row r="5" spans="1:6" ht="18" customHeight="1" x14ac:dyDescent="0.3">
      <c r="A5" s="107">
        <v>40908</v>
      </c>
      <c r="B5" s="480">
        <v>6</v>
      </c>
      <c r="C5" s="480">
        <v>13</v>
      </c>
      <c r="D5" s="480">
        <v>9</v>
      </c>
      <c r="E5" s="480">
        <v>52</v>
      </c>
      <c r="F5" s="481">
        <v>80</v>
      </c>
    </row>
    <row r="6" spans="1:6" ht="18" customHeight="1" x14ac:dyDescent="0.3">
      <c r="A6" s="107">
        <v>41274</v>
      </c>
      <c r="B6" s="147">
        <v>6</v>
      </c>
      <c r="C6" s="147">
        <v>14</v>
      </c>
      <c r="D6" s="147">
        <v>5</v>
      </c>
      <c r="E6" s="147">
        <v>54</v>
      </c>
      <c r="F6" s="192">
        <v>79</v>
      </c>
    </row>
    <row r="7" spans="1:6" ht="18" customHeight="1" x14ac:dyDescent="0.3">
      <c r="A7" s="107">
        <v>41639</v>
      </c>
      <c r="B7" s="147">
        <v>10</v>
      </c>
      <c r="C7" s="147">
        <v>14</v>
      </c>
      <c r="D7" s="147">
        <v>7</v>
      </c>
      <c r="E7" s="147">
        <v>45</v>
      </c>
      <c r="F7" s="192">
        <v>76</v>
      </c>
    </row>
    <row r="8" spans="1:6" ht="18" customHeight="1" x14ac:dyDescent="0.3">
      <c r="A8" s="107">
        <v>42004</v>
      </c>
      <c r="B8" s="147">
        <v>3</v>
      </c>
      <c r="C8" s="147">
        <v>3</v>
      </c>
      <c r="D8" s="147">
        <v>3</v>
      </c>
      <c r="E8" s="147">
        <v>45</v>
      </c>
      <c r="F8" s="192">
        <v>54</v>
      </c>
    </row>
    <row r="9" spans="1:6" ht="18" customHeight="1" x14ac:dyDescent="0.3">
      <c r="A9" s="107">
        <v>42369</v>
      </c>
      <c r="B9" s="147">
        <v>7</v>
      </c>
      <c r="C9" s="147">
        <v>3</v>
      </c>
      <c r="D9" s="147">
        <v>8</v>
      </c>
      <c r="E9" s="147">
        <v>34</v>
      </c>
      <c r="F9" s="192">
        <v>52</v>
      </c>
    </row>
    <row r="10" spans="1:6" ht="18" customHeight="1" x14ac:dyDescent="0.3">
      <c r="A10" s="107">
        <v>42735</v>
      </c>
      <c r="B10" s="147">
        <v>5</v>
      </c>
      <c r="C10" s="147">
        <v>13</v>
      </c>
      <c r="D10" s="147">
        <v>9</v>
      </c>
      <c r="E10" s="147">
        <v>24</v>
      </c>
      <c r="F10" s="192">
        <v>51</v>
      </c>
    </row>
    <row r="11" spans="1:6" ht="18" customHeight="1" x14ac:dyDescent="0.3">
      <c r="A11" s="107">
        <v>43100</v>
      </c>
      <c r="B11" s="147">
        <v>4</v>
      </c>
      <c r="C11" s="147">
        <v>6</v>
      </c>
      <c r="D11" s="147">
        <v>9</v>
      </c>
      <c r="E11" s="147">
        <v>44</v>
      </c>
      <c r="F11" s="192">
        <v>63</v>
      </c>
    </row>
    <row r="12" spans="1:6" ht="18" customHeight="1" x14ac:dyDescent="0.3">
      <c r="A12" s="107">
        <v>43465</v>
      </c>
      <c r="B12" s="147">
        <v>4</v>
      </c>
      <c r="C12" s="147">
        <v>11</v>
      </c>
      <c r="D12" s="147">
        <v>14</v>
      </c>
      <c r="E12" s="147">
        <v>33</v>
      </c>
      <c r="F12" s="192">
        <v>62</v>
      </c>
    </row>
    <row r="13" spans="1:6" ht="18" customHeight="1" x14ac:dyDescent="0.3">
      <c r="A13" s="107">
        <v>43830</v>
      </c>
      <c r="B13" s="147">
        <v>6</v>
      </c>
      <c r="C13" s="147">
        <v>3</v>
      </c>
      <c r="D13" s="147">
        <v>6</v>
      </c>
      <c r="E13" s="147">
        <v>42</v>
      </c>
      <c r="F13" s="192">
        <v>57</v>
      </c>
    </row>
    <row r="14" spans="1:6" ht="18" customHeight="1" x14ac:dyDescent="0.3">
      <c r="A14" s="107">
        <v>44196</v>
      </c>
      <c r="B14" s="147">
        <v>3</v>
      </c>
      <c r="C14" s="147">
        <v>9</v>
      </c>
      <c r="D14" s="147">
        <v>15</v>
      </c>
      <c r="E14" s="147">
        <v>28</v>
      </c>
      <c r="F14" s="192">
        <v>55</v>
      </c>
    </row>
    <row r="15" spans="1:6" ht="18" customHeight="1" x14ac:dyDescent="0.3">
      <c r="A15" s="107">
        <v>44561</v>
      </c>
      <c r="B15" s="147">
        <v>4</v>
      </c>
      <c r="C15" s="147">
        <v>11</v>
      </c>
      <c r="D15" s="147">
        <v>5</v>
      </c>
      <c r="E15" s="147">
        <v>21</v>
      </c>
      <c r="F15" s="192">
        <v>41</v>
      </c>
    </row>
    <row r="16" spans="1:6" s="177" customFormat="1" ht="18" customHeight="1" x14ac:dyDescent="0.3">
      <c r="A16" s="191" t="s">
        <v>592</v>
      </c>
      <c r="B16" s="192">
        <v>58</v>
      </c>
      <c r="C16" s="192">
        <v>100</v>
      </c>
      <c r="D16" s="192">
        <v>90</v>
      </c>
      <c r="E16" s="192">
        <v>422</v>
      </c>
      <c r="F16" s="192">
        <v>670</v>
      </c>
    </row>
  </sheetData>
  <autoFilter ref="A4" xr:uid="{00000000-0009-0000-0000-000000000000}"/>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7166-368F-4ACC-AC75-A7B0081489EA}">
  <sheetPr>
    <tabColor rgb="FFF4F3F2"/>
  </sheetPr>
  <dimension ref="A1:E16"/>
  <sheetViews>
    <sheetView zoomScaleNormal="100" workbookViewId="0">
      <pane xSplit="1" ySplit="4" topLeftCell="B5" activePane="bottomRight" state="frozen"/>
      <selection activeCell="L29" sqref="L29"/>
      <selection pane="topRight" activeCell="L29" sqref="L29"/>
      <selection pane="bottomLeft" activeCell="L29" sqref="L29"/>
      <selection pane="bottomRight" activeCell="L29" sqref="L29"/>
    </sheetView>
  </sheetViews>
  <sheetFormatPr defaultColWidth="8.6640625" defaultRowHeight="18" customHeight="1" x14ac:dyDescent="0.3"/>
  <cols>
    <col min="1" max="1" width="11.21875" style="138" customWidth="1"/>
    <col min="2" max="4" width="15.44140625" style="138" customWidth="1"/>
    <col min="5" max="5" width="15.44140625" style="177" customWidth="1"/>
    <col min="6" max="16384" width="8.6640625" style="138"/>
  </cols>
  <sheetData>
    <row r="1" spans="1:5" s="136" customFormat="1" ht="18" customHeight="1" x14ac:dyDescent="0.3">
      <c r="A1" s="136" t="s">
        <v>593</v>
      </c>
      <c r="B1" s="136" t="s">
        <v>594</v>
      </c>
      <c r="E1" s="177"/>
    </row>
    <row r="2" spans="1:5" s="476" customFormat="1" ht="18" customHeight="1" x14ac:dyDescent="0.3">
      <c r="A2" s="482"/>
      <c r="B2" s="476" t="s">
        <v>595</v>
      </c>
      <c r="E2" s="478"/>
    </row>
    <row r="3" spans="1:5" s="136" customFormat="1" ht="18" customHeight="1" x14ac:dyDescent="0.3">
      <c r="A3" s="483"/>
      <c r="E3" s="177"/>
    </row>
    <row r="4" spans="1:5" s="148" customFormat="1" ht="36" customHeight="1" thickBot="1" x14ac:dyDescent="0.35">
      <c r="A4" s="155"/>
      <c r="B4" s="379" t="s">
        <v>596</v>
      </c>
      <c r="C4" s="379" t="s">
        <v>597</v>
      </c>
      <c r="D4" s="379" t="s">
        <v>598</v>
      </c>
      <c r="E4" s="479" t="s">
        <v>143</v>
      </c>
    </row>
    <row r="5" spans="1:5" ht="18" customHeight="1" x14ac:dyDescent="0.3">
      <c r="A5" s="107">
        <v>40908</v>
      </c>
      <c r="B5" s="147">
        <v>39</v>
      </c>
      <c r="C5" s="147">
        <v>24</v>
      </c>
      <c r="D5" s="147">
        <v>17</v>
      </c>
      <c r="E5" s="192">
        <v>80</v>
      </c>
    </row>
    <row r="6" spans="1:5" ht="18" customHeight="1" x14ac:dyDescent="0.3">
      <c r="A6" s="107">
        <v>41274</v>
      </c>
      <c r="B6" s="147">
        <v>43</v>
      </c>
      <c r="C6" s="147">
        <v>17</v>
      </c>
      <c r="D6" s="147">
        <v>19</v>
      </c>
      <c r="E6" s="192">
        <v>79</v>
      </c>
    </row>
    <row r="7" spans="1:5" ht="18" customHeight="1" x14ac:dyDescent="0.3">
      <c r="A7" s="107">
        <v>41639</v>
      </c>
      <c r="B7" s="147">
        <v>23</v>
      </c>
      <c r="C7" s="147">
        <v>27</v>
      </c>
      <c r="D7" s="147">
        <v>26</v>
      </c>
      <c r="E7" s="192">
        <v>76</v>
      </c>
    </row>
    <row r="8" spans="1:5" ht="18" customHeight="1" x14ac:dyDescent="0.3">
      <c r="A8" s="107">
        <v>42004</v>
      </c>
      <c r="B8" s="147">
        <v>24</v>
      </c>
      <c r="C8" s="147">
        <v>13</v>
      </c>
      <c r="D8" s="147">
        <v>17</v>
      </c>
      <c r="E8" s="192">
        <v>54</v>
      </c>
    </row>
    <row r="9" spans="1:5" ht="18" customHeight="1" x14ac:dyDescent="0.3">
      <c r="A9" s="107">
        <v>42369</v>
      </c>
      <c r="B9" s="147">
        <v>20</v>
      </c>
      <c r="C9" s="147">
        <v>13</v>
      </c>
      <c r="D9" s="147">
        <v>19</v>
      </c>
      <c r="E9" s="192">
        <v>52</v>
      </c>
    </row>
    <row r="10" spans="1:5" ht="18" customHeight="1" x14ac:dyDescent="0.3">
      <c r="A10" s="107">
        <v>42735</v>
      </c>
      <c r="B10" s="147">
        <v>17</v>
      </c>
      <c r="C10" s="147">
        <v>20</v>
      </c>
      <c r="D10" s="147">
        <v>14</v>
      </c>
      <c r="E10" s="192">
        <v>51</v>
      </c>
    </row>
    <row r="11" spans="1:5" ht="18" customHeight="1" x14ac:dyDescent="0.3">
      <c r="A11" s="107">
        <v>43100</v>
      </c>
      <c r="B11" s="147">
        <v>31</v>
      </c>
      <c r="C11" s="147">
        <v>20</v>
      </c>
      <c r="D11" s="147">
        <v>12</v>
      </c>
      <c r="E11" s="192">
        <v>63</v>
      </c>
    </row>
    <row r="12" spans="1:5" ht="18" customHeight="1" x14ac:dyDescent="0.3">
      <c r="A12" s="107">
        <v>43465</v>
      </c>
      <c r="B12" s="147">
        <v>26</v>
      </c>
      <c r="C12" s="147">
        <v>22</v>
      </c>
      <c r="D12" s="147">
        <v>14</v>
      </c>
      <c r="E12" s="192">
        <v>62</v>
      </c>
    </row>
    <row r="13" spans="1:5" ht="18" customHeight="1" x14ac:dyDescent="0.3">
      <c r="A13" s="107">
        <v>43830</v>
      </c>
      <c r="B13" s="147">
        <v>19</v>
      </c>
      <c r="C13" s="147">
        <v>23</v>
      </c>
      <c r="D13" s="147">
        <v>15</v>
      </c>
      <c r="E13" s="192">
        <v>57</v>
      </c>
    </row>
    <row r="14" spans="1:5" ht="18" customHeight="1" x14ac:dyDescent="0.3">
      <c r="A14" s="107">
        <v>44196</v>
      </c>
      <c r="B14" s="147">
        <v>16</v>
      </c>
      <c r="C14" s="147">
        <v>23</v>
      </c>
      <c r="D14" s="147">
        <v>16</v>
      </c>
      <c r="E14" s="192">
        <v>55</v>
      </c>
    </row>
    <row r="15" spans="1:5" ht="18" customHeight="1" x14ac:dyDescent="0.3">
      <c r="A15" s="107">
        <v>44561</v>
      </c>
      <c r="B15" s="147">
        <v>19</v>
      </c>
      <c r="C15" s="147">
        <v>21</v>
      </c>
      <c r="D15" s="147">
        <v>1</v>
      </c>
      <c r="E15" s="192">
        <v>41</v>
      </c>
    </row>
    <row r="16" spans="1:5" s="177" customFormat="1" ht="18" customHeight="1" x14ac:dyDescent="0.3">
      <c r="A16" s="191" t="s">
        <v>592</v>
      </c>
      <c r="B16" s="192">
        <v>277</v>
      </c>
      <c r="C16" s="192">
        <v>223</v>
      </c>
      <c r="D16" s="192">
        <v>170</v>
      </c>
      <c r="E16" s="192">
        <v>670</v>
      </c>
    </row>
  </sheetData>
  <autoFilter ref="A4:A16" xr:uid="{00000000-0009-0000-0000-000001000000}"/>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4A5A-2228-42DF-9ECA-3D1AE96CE9A7}">
  <sheetPr>
    <tabColor rgb="FFF4F3F2"/>
  </sheetPr>
  <dimension ref="A1:I17"/>
  <sheetViews>
    <sheetView workbookViewId="0">
      <pane xSplit="1" ySplit="5" topLeftCell="B18" activePane="bottomRight" state="frozen"/>
      <selection activeCell="L29" sqref="L29"/>
      <selection pane="topRight" activeCell="L29" sqref="L29"/>
      <selection pane="bottomLeft" activeCell="L29" sqref="L29"/>
      <selection pane="bottomRight" activeCell="L29" sqref="L29"/>
    </sheetView>
  </sheetViews>
  <sheetFormatPr defaultColWidth="8.6640625" defaultRowHeight="18" customHeight="1" x14ac:dyDescent="0.3"/>
  <cols>
    <col min="1" max="1" width="11.21875" style="485" customWidth="1"/>
    <col min="2" max="5" width="13.5546875" style="485" customWidth="1"/>
    <col min="6" max="9" width="27.6640625" style="485" customWidth="1"/>
    <col min="10" max="16384" width="8.6640625" style="485"/>
  </cols>
  <sheetData>
    <row r="1" spans="1:9" s="136" customFormat="1" ht="18" customHeight="1" x14ac:dyDescent="0.3">
      <c r="A1" s="136" t="s">
        <v>599</v>
      </c>
      <c r="B1" s="136" t="s">
        <v>600</v>
      </c>
    </row>
    <row r="2" spans="1:9" s="484" customFormat="1" ht="18" customHeight="1" x14ac:dyDescent="0.3">
      <c r="B2" s="476" t="s">
        <v>601</v>
      </c>
      <c r="C2" s="477"/>
    </row>
    <row r="3" spans="1:9" ht="18" customHeight="1" x14ac:dyDescent="0.3">
      <c r="C3" s="486"/>
      <c r="D3" s="486"/>
      <c r="E3" s="486"/>
      <c r="F3" s="486"/>
      <c r="G3" s="486"/>
    </row>
    <row r="4" spans="1:9" ht="30" customHeight="1" x14ac:dyDescent="0.3">
      <c r="A4" s="162"/>
      <c r="B4" s="612" t="s">
        <v>602</v>
      </c>
      <c r="C4" s="614"/>
      <c r="D4" s="614"/>
      <c r="E4" s="615"/>
      <c r="F4" s="612" t="s">
        <v>603</v>
      </c>
      <c r="G4" s="614"/>
      <c r="H4" s="614"/>
      <c r="I4" s="615"/>
    </row>
    <row r="5" spans="1:9" ht="30" customHeight="1" thickBot="1" x14ac:dyDescent="0.35">
      <c r="A5" s="163"/>
      <c r="B5" s="381" t="s">
        <v>604</v>
      </c>
      <c r="C5" s="379" t="s">
        <v>605</v>
      </c>
      <c r="D5" s="379" t="s">
        <v>606</v>
      </c>
      <c r="E5" s="487" t="s">
        <v>143</v>
      </c>
      <c r="F5" s="381" t="s">
        <v>607</v>
      </c>
      <c r="G5" s="379" t="s">
        <v>608</v>
      </c>
      <c r="H5" s="379" t="s">
        <v>609</v>
      </c>
      <c r="I5" s="487" t="s">
        <v>143</v>
      </c>
    </row>
    <row r="6" spans="1:9" ht="18" customHeight="1" x14ac:dyDescent="0.3">
      <c r="A6" s="107">
        <v>40908</v>
      </c>
      <c r="B6" s="165">
        <v>25</v>
      </c>
      <c r="C6" s="147">
        <v>56.3</v>
      </c>
      <c r="D6" s="147">
        <v>18.8</v>
      </c>
      <c r="E6" s="188">
        <v>100</v>
      </c>
      <c r="F6" s="165">
        <v>75</v>
      </c>
      <c r="G6" s="147">
        <v>17.5</v>
      </c>
      <c r="H6" s="147">
        <v>7.5</v>
      </c>
      <c r="I6" s="188">
        <v>100</v>
      </c>
    </row>
    <row r="7" spans="1:9" ht="18" customHeight="1" x14ac:dyDescent="0.3">
      <c r="A7" s="107">
        <v>41274</v>
      </c>
      <c r="B7" s="173">
        <v>22.8</v>
      </c>
      <c r="C7" s="147">
        <v>54.4</v>
      </c>
      <c r="D7" s="488">
        <v>22.8</v>
      </c>
      <c r="E7" s="188">
        <v>100</v>
      </c>
      <c r="F7" s="173">
        <v>78.5</v>
      </c>
      <c r="G7" s="147">
        <v>15.2</v>
      </c>
      <c r="H7" s="147">
        <v>6.3</v>
      </c>
      <c r="I7" s="188">
        <v>100</v>
      </c>
    </row>
    <row r="8" spans="1:9" ht="18" customHeight="1" x14ac:dyDescent="0.3">
      <c r="A8" s="107">
        <v>41639</v>
      </c>
      <c r="B8" s="173">
        <v>34.200000000000003</v>
      </c>
      <c r="C8" s="158">
        <v>50</v>
      </c>
      <c r="D8" s="488">
        <v>15.8</v>
      </c>
      <c r="E8" s="188">
        <v>100</v>
      </c>
      <c r="F8" s="173">
        <v>94.7</v>
      </c>
      <c r="G8" s="147">
        <v>1.3</v>
      </c>
      <c r="H8" s="147">
        <v>3.9</v>
      </c>
      <c r="I8" s="188">
        <v>100</v>
      </c>
    </row>
    <row r="9" spans="1:9" ht="18" customHeight="1" x14ac:dyDescent="0.3">
      <c r="A9" s="107">
        <v>42004</v>
      </c>
      <c r="B9" s="173">
        <v>24.1</v>
      </c>
      <c r="C9" s="147">
        <v>53.7</v>
      </c>
      <c r="D9" s="488">
        <v>22.2</v>
      </c>
      <c r="E9" s="188">
        <v>100</v>
      </c>
      <c r="F9" s="173">
        <v>90.7</v>
      </c>
      <c r="G9" s="147">
        <v>9.3000000000000007</v>
      </c>
      <c r="H9" s="158" t="s">
        <v>34</v>
      </c>
      <c r="I9" s="188">
        <v>100</v>
      </c>
    </row>
    <row r="10" spans="1:9" ht="18" customHeight="1" x14ac:dyDescent="0.3">
      <c r="A10" s="107">
        <v>42369</v>
      </c>
      <c r="B10" s="173">
        <v>32.700000000000003</v>
      </c>
      <c r="C10" s="147">
        <v>53.8</v>
      </c>
      <c r="D10" s="488">
        <v>13.5</v>
      </c>
      <c r="E10" s="188">
        <v>100</v>
      </c>
      <c r="F10" s="173">
        <v>90.4</v>
      </c>
      <c r="G10" s="147">
        <v>7.7</v>
      </c>
      <c r="H10" s="147">
        <v>1.9</v>
      </c>
      <c r="I10" s="188">
        <v>100</v>
      </c>
    </row>
    <row r="11" spans="1:9" ht="18" customHeight="1" x14ac:dyDescent="0.3">
      <c r="A11" s="107">
        <v>42735</v>
      </c>
      <c r="B11" s="173">
        <v>33.299999999999997</v>
      </c>
      <c r="C11" s="147">
        <v>54.9</v>
      </c>
      <c r="D11" s="488">
        <v>11.8</v>
      </c>
      <c r="E11" s="188">
        <v>100</v>
      </c>
      <c r="F11" s="173">
        <v>72.599999999999994</v>
      </c>
      <c r="G11" s="147">
        <v>19.600000000000001</v>
      </c>
      <c r="H11" s="147">
        <v>7.8</v>
      </c>
      <c r="I11" s="188">
        <v>100</v>
      </c>
    </row>
    <row r="12" spans="1:9" ht="18" customHeight="1" x14ac:dyDescent="0.3">
      <c r="A12" s="107">
        <v>43100</v>
      </c>
      <c r="B12" s="173">
        <v>33.299999999999997</v>
      </c>
      <c r="C12" s="147">
        <v>55.6</v>
      </c>
      <c r="D12" s="488">
        <v>11.1</v>
      </c>
      <c r="E12" s="188">
        <v>100</v>
      </c>
      <c r="F12" s="173">
        <v>76.2</v>
      </c>
      <c r="G12" s="158">
        <v>19</v>
      </c>
      <c r="H12" s="147">
        <v>4.8</v>
      </c>
      <c r="I12" s="188">
        <v>100</v>
      </c>
    </row>
    <row r="13" spans="1:9" ht="18" customHeight="1" x14ac:dyDescent="0.3">
      <c r="A13" s="107">
        <v>43465</v>
      </c>
      <c r="B13" s="173">
        <v>38.700000000000003</v>
      </c>
      <c r="C13" s="158">
        <v>50</v>
      </c>
      <c r="D13" s="488">
        <v>11.3</v>
      </c>
      <c r="E13" s="188">
        <v>100</v>
      </c>
      <c r="F13" s="173">
        <v>82.3</v>
      </c>
      <c r="G13" s="147">
        <v>14.5</v>
      </c>
      <c r="H13" s="147">
        <v>3.2</v>
      </c>
      <c r="I13" s="188">
        <v>100</v>
      </c>
    </row>
    <row r="14" spans="1:9" ht="18" customHeight="1" x14ac:dyDescent="0.3">
      <c r="A14" s="107">
        <v>43830</v>
      </c>
      <c r="B14" s="173">
        <v>35.1</v>
      </c>
      <c r="C14" s="147">
        <v>40.4</v>
      </c>
      <c r="D14" s="488">
        <v>24.6</v>
      </c>
      <c r="E14" s="188">
        <v>100</v>
      </c>
      <c r="F14" s="173">
        <v>77.2</v>
      </c>
      <c r="G14" s="147">
        <v>15.8</v>
      </c>
      <c r="H14" s="158">
        <v>7</v>
      </c>
      <c r="I14" s="188">
        <v>100</v>
      </c>
    </row>
    <row r="15" spans="1:9" ht="18" customHeight="1" x14ac:dyDescent="0.3">
      <c r="A15" s="107">
        <v>44196</v>
      </c>
      <c r="B15" s="173">
        <v>36.4</v>
      </c>
      <c r="C15" s="147">
        <v>49.1</v>
      </c>
      <c r="D15" s="488">
        <v>14.5</v>
      </c>
      <c r="E15" s="188">
        <v>100</v>
      </c>
      <c r="F15" s="173">
        <v>87.3</v>
      </c>
      <c r="G15" s="147">
        <v>7.3</v>
      </c>
      <c r="H15" s="147">
        <v>5.5</v>
      </c>
      <c r="I15" s="188">
        <v>100</v>
      </c>
    </row>
    <row r="16" spans="1:9" ht="18" customHeight="1" x14ac:dyDescent="0.3">
      <c r="A16" s="107">
        <v>44561</v>
      </c>
      <c r="B16" s="165">
        <v>29.3</v>
      </c>
      <c r="C16" s="147">
        <v>43.9</v>
      </c>
      <c r="D16" s="147">
        <v>26.8</v>
      </c>
      <c r="E16" s="188">
        <v>100</v>
      </c>
      <c r="F16" s="165">
        <v>90.2</v>
      </c>
      <c r="G16" s="158">
        <v>9.8000000000000007</v>
      </c>
      <c r="H16" s="158" t="s">
        <v>34</v>
      </c>
      <c r="I16" s="188">
        <v>100</v>
      </c>
    </row>
    <row r="17" spans="1:9" ht="18" customHeight="1" x14ac:dyDescent="0.3">
      <c r="A17" s="191" t="s">
        <v>592</v>
      </c>
      <c r="B17" s="217">
        <v>31</v>
      </c>
      <c r="C17" s="191">
        <v>51.5</v>
      </c>
      <c r="D17" s="191">
        <v>17.5</v>
      </c>
      <c r="E17" s="188">
        <v>100</v>
      </c>
      <c r="F17" s="380">
        <v>82.4</v>
      </c>
      <c r="G17" s="191">
        <v>12.7</v>
      </c>
      <c r="H17" s="191">
        <v>4.9000000000000004</v>
      </c>
      <c r="I17" s="188">
        <v>100</v>
      </c>
    </row>
  </sheetData>
  <autoFilter ref="A5:A17" xr:uid="{00000000-0009-0000-0000-000002000000}"/>
  <mergeCells count="2">
    <mergeCell ref="B4:E4"/>
    <mergeCell ref="F4:I4"/>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5CD-1785-485F-9035-66D052ACD78A}">
  <sheetPr>
    <tabColor rgb="FFF4F3F2"/>
  </sheetPr>
  <dimension ref="A1:Y16"/>
  <sheetViews>
    <sheetView workbookViewId="0">
      <pane xSplit="1" ySplit="4" topLeftCell="B5" activePane="bottomRight" state="frozen"/>
      <selection activeCell="L29" sqref="L29"/>
      <selection pane="topRight" activeCell="L29" sqref="L29"/>
      <selection pane="bottomLeft" activeCell="L29" sqref="L29"/>
      <selection pane="bottomRight" activeCell="L29" sqref="L29"/>
    </sheetView>
  </sheetViews>
  <sheetFormatPr defaultColWidth="8.6640625" defaultRowHeight="13.8" x14ac:dyDescent="0.3"/>
  <cols>
    <col min="1" max="1" width="11.21875" style="489" customWidth="1"/>
    <col min="2" max="6" width="15.109375" style="489" customWidth="1"/>
    <col min="7" max="16384" width="8.6640625" style="489"/>
  </cols>
  <sheetData>
    <row r="1" spans="1:25" ht="18" customHeight="1" x14ac:dyDescent="0.3">
      <c r="A1" s="136" t="s">
        <v>610</v>
      </c>
      <c r="B1" s="136" t="s">
        <v>611</v>
      </c>
      <c r="P1" s="486"/>
      <c r="Q1" s="486"/>
      <c r="R1" s="486"/>
      <c r="S1" s="486"/>
      <c r="T1" s="486"/>
      <c r="U1" s="486"/>
      <c r="V1" s="486"/>
      <c r="W1" s="486"/>
      <c r="X1" s="486"/>
      <c r="Y1" s="486"/>
    </row>
    <row r="2" spans="1:25" s="492" customFormat="1" ht="18" customHeight="1" x14ac:dyDescent="0.3">
      <c r="A2" s="476"/>
      <c r="B2" s="490" t="s">
        <v>612</v>
      </c>
      <c r="C2" s="491"/>
      <c r="D2" s="491"/>
      <c r="E2" s="491"/>
      <c r="F2" s="491"/>
      <c r="G2" s="491"/>
      <c r="H2" s="491"/>
      <c r="I2" s="491"/>
      <c r="J2" s="491"/>
      <c r="K2" s="491"/>
      <c r="L2" s="491"/>
      <c r="M2" s="491"/>
    </row>
    <row r="3" spans="1:25" ht="18" customHeight="1" x14ac:dyDescent="0.3"/>
    <row r="4" spans="1:25" ht="30" customHeight="1" thickBot="1" x14ac:dyDescent="0.35">
      <c r="A4" s="493"/>
      <c r="B4" s="379" t="s">
        <v>1</v>
      </c>
      <c r="C4" s="379" t="s">
        <v>2</v>
      </c>
      <c r="D4" s="379" t="s">
        <v>3</v>
      </c>
      <c r="E4" s="379" t="s">
        <v>591</v>
      </c>
      <c r="F4" s="479" t="s">
        <v>143</v>
      </c>
    </row>
    <row r="5" spans="1:25" ht="18" customHeight="1" x14ac:dyDescent="0.3">
      <c r="A5" s="107">
        <v>40908</v>
      </c>
      <c r="B5" s="494">
        <v>14</v>
      </c>
      <c r="C5" s="494">
        <v>4</v>
      </c>
      <c r="D5" s="494">
        <v>1</v>
      </c>
      <c r="E5" s="494">
        <v>19</v>
      </c>
      <c r="F5" s="191">
        <v>38</v>
      </c>
    </row>
    <row r="6" spans="1:25" ht="20.100000000000001" customHeight="1" x14ac:dyDescent="0.3">
      <c r="A6" s="107">
        <v>41274</v>
      </c>
      <c r="B6" s="494">
        <v>20</v>
      </c>
      <c r="C6" s="494">
        <v>1</v>
      </c>
      <c r="D6" s="494">
        <v>3</v>
      </c>
      <c r="E6" s="494">
        <v>4</v>
      </c>
      <c r="F6" s="191">
        <v>28</v>
      </c>
    </row>
    <row r="7" spans="1:25" ht="20.100000000000001" customHeight="1" x14ac:dyDescent="0.3">
      <c r="A7" s="107">
        <v>41639</v>
      </c>
      <c r="B7" s="494">
        <v>10</v>
      </c>
      <c r="C7" s="494">
        <v>4</v>
      </c>
      <c r="D7" s="494">
        <v>5</v>
      </c>
      <c r="E7" s="494">
        <v>3</v>
      </c>
      <c r="F7" s="191">
        <v>22</v>
      </c>
    </row>
    <row r="8" spans="1:25" ht="20.100000000000001" customHeight="1" x14ac:dyDescent="0.3">
      <c r="A8" s="107">
        <v>42004</v>
      </c>
      <c r="B8" s="494">
        <v>17</v>
      </c>
      <c r="C8" s="494">
        <v>6</v>
      </c>
      <c r="D8" s="494">
        <v>2</v>
      </c>
      <c r="E8" s="494" t="s">
        <v>34</v>
      </c>
      <c r="F8" s="191">
        <v>25</v>
      </c>
    </row>
    <row r="9" spans="1:25" ht="20.100000000000001" customHeight="1" x14ac:dyDescent="0.3">
      <c r="A9" s="107">
        <v>42369</v>
      </c>
      <c r="B9" s="494">
        <v>20</v>
      </c>
      <c r="C9" s="494">
        <v>13</v>
      </c>
      <c r="D9" s="494">
        <v>1</v>
      </c>
      <c r="E9" s="494">
        <v>2</v>
      </c>
      <c r="F9" s="191">
        <v>36</v>
      </c>
    </row>
    <row r="10" spans="1:25" ht="20.100000000000001" customHeight="1" x14ac:dyDescent="0.3">
      <c r="A10" s="107">
        <v>42735</v>
      </c>
      <c r="B10" s="494">
        <v>12</v>
      </c>
      <c r="C10" s="494">
        <v>1</v>
      </c>
      <c r="D10" s="494" t="s">
        <v>34</v>
      </c>
      <c r="E10" s="494">
        <v>1</v>
      </c>
      <c r="F10" s="191">
        <v>14</v>
      </c>
    </row>
    <row r="11" spans="1:25" ht="20.100000000000001" customHeight="1" x14ac:dyDescent="0.3">
      <c r="A11" s="107">
        <v>43100</v>
      </c>
      <c r="B11" s="494">
        <v>9</v>
      </c>
      <c r="C11" s="494">
        <v>7</v>
      </c>
      <c r="D11" s="494">
        <v>2</v>
      </c>
      <c r="E11" s="494">
        <v>4</v>
      </c>
      <c r="F11" s="191">
        <v>22</v>
      </c>
    </row>
    <row r="12" spans="1:25" ht="20.100000000000001" customHeight="1" x14ac:dyDescent="0.3">
      <c r="A12" s="107">
        <v>43465</v>
      </c>
      <c r="B12" s="494">
        <v>15</v>
      </c>
      <c r="C12" s="494">
        <v>2</v>
      </c>
      <c r="D12" s="494">
        <v>2</v>
      </c>
      <c r="E12" s="494">
        <v>2</v>
      </c>
      <c r="F12" s="191">
        <v>21</v>
      </c>
    </row>
    <row r="13" spans="1:25" ht="20.399999999999999" customHeight="1" x14ac:dyDescent="0.3">
      <c r="A13" s="107">
        <v>43830</v>
      </c>
      <c r="B13" s="494">
        <v>8</v>
      </c>
      <c r="C13" s="494">
        <v>1</v>
      </c>
      <c r="D13" s="494" t="s">
        <v>34</v>
      </c>
      <c r="E13" s="494">
        <v>8</v>
      </c>
      <c r="F13" s="191">
        <v>17</v>
      </c>
    </row>
    <row r="14" spans="1:25" ht="20.100000000000001" customHeight="1" x14ac:dyDescent="0.3">
      <c r="A14" s="107">
        <v>44196</v>
      </c>
      <c r="B14" s="494">
        <v>3</v>
      </c>
      <c r="C14" s="494">
        <v>1</v>
      </c>
      <c r="D14" s="494">
        <v>6</v>
      </c>
      <c r="E14" s="494">
        <v>2</v>
      </c>
      <c r="F14" s="191">
        <v>12</v>
      </c>
    </row>
    <row r="15" spans="1:25" ht="20.100000000000001" customHeight="1" x14ac:dyDescent="0.3">
      <c r="A15" s="107">
        <v>44561</v>
      </c>
      <c r="B15" s="494">
        <v>8</v>
      </c>
      <c r="C15" s="494">
        <v>3</v>
      </c>
      <c r="D15" s="494">
        <v>1</v>
      </c>
      <c r="E15" s="494">
        <v>17</v>
      </c>
      <c r="F15" s="191">
        <v>26</v>
      </c>
    </row>
    <row r="16" spans="1:25" ht="20.100000000000001" customHeight="1" x14ac:dyDescent="0.3">
      <c r="A16" s="191" t="s">
        <v>592</v>
      </c>
      <c r="B16" s="191">
        <v>136</v>
      </c>
      <c r="C16" s="191">
        <v>43</v>
      </c>
      <c r="D16" s="191">
        <v>23</v>
      </c>
      <c r="E16" s="191">
        <v>62</v>
      </c>
      <c r="F16" s="191">
        <v>264</v>
      </c>
    </row>
  </sheetData>
  <autoFilter ref="A4:A16" xr:uid="{00000000-0009-0000-0000-000003000000}"/>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BCF5-FF1F-4108-83D9-093C45B8DFC9}">
  <sheetPr>
    <tabColor rgb="FFF4F3F2"/>
  </sheetPr>
  <dimension ref="A1:Y18"/>
  <sheetViews>
    <sheetView workbookViewId="0">
      <pane xSplit="1" ySplit="4" topLeftCell="B5" activePane="bottomRight" state="frozen"/>
      <selection activeCell="L29" sqref="L29"/>
      <selection pane="topRight" activeCell="L29" sqref="L29"/>
      <selection pane="bottomLeft" activeCell="L29" sqref="L29"/>
      <selection pane="bottomRight" activeCell="J3" sqref="J3"/>
    </sheetView>
  </sheetViews>
  <sheetFormatPr defaultRowHeight="14.4" x14ac:dyDescent="0.3"/>
  <cols>
    <col min="1" max="1" width="11.21875" customWidth="1"/>
    <col min="2" max="5" width="19.21875" customWidth="1"/>
  </cols>
  <sheetData>
    <row r="1" spans="1:25" s="496" customFormat="1" ht="18" customHeight="1" x14ac:dyDescent="0.3">
      <c r="A1" s="495" t="s">
        <v>613</v>
      </c>
      <c r="B1" s="495" t="s">
        <v>614</v>
      </c>
      <c r="X1"/>
      <c r="Y1"/>
    </row>
    <row r="2" spans="1:25" s="498" customFormat="1" ht="18" customHeight="1" x14ac:dyDescent="0.3">
      <c r="A2" s="497"/>
      <c r="B2" s="490" t="s">
        <v>615</v>
      </c>
    </row>
    <row r="4" spans="1:25" ht="29.4" customHeight="1" thickBot="1" x14ac:dyDescent="0.35">
      <c r="A4" s="499"/>
      <c r="B4" s="379" t="s">
        <v>596</v>
      </c>
      <c r="C4" s="379" t="s">
        <v>597</v>
      </c>
      <c r="D4" s="379" t="s">
        <v>598</v>
      </c>
      <c r="E4" s="479" t="s">
        <v>143</v>
      </c>
      <c r="F4" s="500"/>
    </row>
    <row r="5" spans="1:25" ht="18" customHeight="1" x14ac:dyDescent="0.3">
      <c r="A5" s="107">
        <v>40908</v>
      </c>
      <c r="B5" s="74">
        <v>9</v>
      </c>
      <c r="C5" s="74">
        <v>13</v>
      </c>
      <c r="D5" s="74">
        <v>16</v>
      </c>
      <c r="E5" s="121">
        <v>38</v>
      </c>
      <c r="F5" s="500"/>
    </row>
    <row r="6" spans="1:25" ht="18" customHeight="1" x14ac:dyDescent="0.3">
      <c r="A6" s="107">
        <v>41274</v>
      </c>
      <c r="B6" s="74">
        <v>8</v>
      </c>
      <c r="C6" s="74">
        <v>7</v>
      </c>
      <c r="D6" s="74">
        <v>13</v>
      </c>
      <c r="E6" s="121">
        <v>28</v>
      </c>
      <c r="F6" s="500"/>
    </row>
    <row r="7" spans="1:25" ht="18" customHeight="1" x14ac:dyDescent="0.3">
      <c r="A7" s="107">
        <v>41639</v>
      </c>
      <c r="B7" s="74">
        <v>4</v>
      </c>
      <c r="C7" s="74">
        <v>9</v>
      </c>
      <c r="D7" s="74">
        <v>9</v>
      </c>
      <c r="E7" s="121">
        <v>22</v>
      </c>
      <c r="F7" s="500"/>
    </row>
    <row r="8" spans="1:25" ht="18" customHeight="1" x14ac:dyDescent="0.3">
      <c r="A8" s="107">
        <v>42004</v>
      </c>
      <c r="B8" s="74">
        <v>6</v>
      </c>
      <c r="C8" s="74">
        <v>10</v>
      </c>
      <c r="D8" s="74">
        <v>9</v>
      </c>
      <c r="E8" s="121">
        <v>25</v>
      </c>
      <c r="F8" s="500"/>
    </row>
    <row r="9" spans="1:25" x14ac:dyDescent="0.3">
      <c r="A9" s="107">
        <v>42369</v>
      </c>
      <c r="B9" s="74">
        <v>12</v>
      </c>
      <c r="C9" s="74">
        <v>16</v>
      </c>
      <c r="D9" s="74">
        <v>8</v>
      </c>
      <c r="E9" s="121">
        <v>36</v>
      </c>
      <c r="F9" s="500"/>
    </row>
    <row r="10" spans="1:25" ht="18" customHeight="1" x14ac:dyDescent="0.3">
      <c r="A10" s="107">
        <v>42735</v>
      </c>
      <c r="B10" s="74">
        <v>11</v>
      </c>
      <c r="C10" s="74">
        <v>3</v>
      </c>
      <c r="D10" s="74" t="s">
        <v>34</v>
      </c>
      <c r="E10" s="121">
        <v>14</v>
      </c>
      <c r="F10" s="500"/>
    </row>
    <row r="11" spans="1:25" ht="18" customHeight="1" x14ac:dyDescent="0.3">
      <c r="A11" s="107">
        <v>43100</v>
      </c>
      <c r="B11" s="74">
        <v>7</v>
      </c>
      <c r="C11" s="74">
        <v>10</v>
      </c>
      <c r="D11" s="74">
        <v>5</v>
      </c>
      <c r="E11" s="121">
        <v>22</v>
      </c>
      <c r="F11" s="500"/>
    </row>
    <row r="12" spans="1:25" ht="18" customHeight="1" x14ac:dyDescent="0.3">
      <c r="A12" s="107">
        <v>43465</v>
      </c>
      <c r="B12" s="74">
        <v>10</v>
      </c>
      <c r="C12" s="74">
        <v>7</v>
      </c>
      <c r="D12" s="74">
        <v>4</v>
      </c>
      <c r="E12" s="121">
        <v>21</v>
      </c>
      <c r="F12" s="500"/>
    </row>
    <row r="13" spans="1:25" ht="18" customHeight="1" x14ac:dyDescent="0.3">
      <c r="A13" s="107">
        <v>43830</v>
      </c>
      <c r="B13" s="74">
        <v>8</v>
      </c>
      <c r="C13" s="74">
        <v>6</v>
      </c>
      <c r="D13" s="74">
        <v>3</v>
      </c>
      <c r="E13" s="121">
        <v>17</v>
      </c>
      <c r="F13" s="500"/>
    </row>
    <row r="14" spans="1:25" ht="18" customHeight="1" x14ac:dyDescent="0.3">
      <c r="A14" s="107">
        <v>44196</v>
      </c>
      <c r="B14" s="74" t="s">
        <v>34</v>
      </c>
      <c r="C14" s="74">
        <v>2</v>
      </c>
      <c r="D14" s="74">
        <v>10</v>
      </c>
      <c r="E14" s="121">
        <v>12</v>
      </c>
      <c r="F14" s="500"/>
    </row>
    <row r="15" spans="1:25" ht="18" customHeight="1" x14ac:dyDescent="0.3">
      <c r="A15" s="107">
        <v>44561</v>
      </c>
      <c r="B15" s="74">
        <v>5</v>
      </c>
      <c r="C15" s="74">
        <v>12</v>
      </c>
      <c r="D15" s="74">
        <v>12</v>
      </c>
      <c r="E15" s="121">
        <v>29</v>
      </c>
      <c r="F15" s="500"/>
    </row>
    <row r="16" spans="1:25" ht="18" customHeight="1" x14ac:dyDescent="0.3">
      <c r="A16" s="191" t="s">
        <v>592</v>
      </c>
      <c r="B16" s="121">
        <v>80</v>
      </c>
      <c r="C16" s="121">
        <v>95</v>
      </c>
      <c r="D16" s="121">
        <v>89</v>
      </c>
      <c r="E16" s="121">
        <v>264</v>
      </c>
      <c r="F16" s="500"/>
    </row>
    <row r="17" spans="1:6" ht="18" customHeight="1" x14ac:dyDescent="0.3">
      <c r="A17" s="500"/>
      <c r="B17" s="500"/>
      <c r="C17" s="500"/>
      <c r="D17" s="500"/>
      <c r="E17" s="500"/>
      <c r="F17" s="500"/>
    </row>
    <row r="18" spans="1:6" x14ac:dyDescent="0.3">
      <c r="A18" s="501"/>
      <c r="B18" s="501"/>
      <c r="C18" s="501"/>
      <c r="D18" s="501"/>
      <c r="E18" s="501"/>
      <c r="F18" s="501"/>
    </row>
  </sheetData>
  <autoFilter ref="A4:A16" xr:uid="{00000000-0009-0000-0000-000004000000}"/>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35C8-1DFF-4753-96A5-7236AEB490BE}">
  <sheetPr>
    <tabColor rgb="FFF4F3F2"/>
  </sheetPr>
  <dimension ref="A1:O17"/>
  <sheetViews>
    <sheetView zoomScale="90" zoomScaleNormal="90" workbookViewId="0">
      <pane xSplit="1" ySplit="5" topLeftCell="B6" activePane="bottomRight" state="frozen"/>
      <selection activeCell="L29" sqref="L29"/>
      <selection pane="topRight" activeCell="L29" sqref="L29"/>
      <selection pane="bottomLeft" activeCell="L29" sqref="L29"/>
      <selection pane="bottomRight" activeCell="L29" sqref="L29"/>
    </sheetView>
  </sheetViews>
  <sheetFormatPr defaultColWidth="8.6640625" defaultRowHeight="18" customHeight="1" x14ac:dyDescent="0.3"/>
  <cols>
    <col min="1" max="1" width="11.21875" style="489" customWidth="1"/>
    <col min="2" max="10" width="26.88671875" style="489" customWidth="1"/>
    <col min="11" max="16384" width="8.6640625" style="489"/>
  </cols>
  <sheetData>
    <row r="1" spans="1:15" ht="18" customHeight="1" x14ac:dyDescent="0.3">
      <c r="A1" s="136" t="s">
        <v>616</v>
      </c>
      <c r="B1" s="495" t="s">
        <v>617</v>
      </c>
      <c r="I1" s="486"/>
      <c r="J1" s="486"/>
      <c r="K1" s="486"/>
      <c r="L1" s="486"/>
      <c r="M1" s="486"/>
      <c r="N1" s="486"/>
      <c r="O1" s="486"/>
    </row>
    <row r="2" spans="1:15" s="492" customFormat="1" ht="18" customHeight="1" x14ac:dyDescent="0.3">
      <c r="A2" s="502"/>
      <c r="B2" s="476" t="s">
        <v>618</v>
      </c>
    </row>
    <row r="4" spans="1:15" ht="30" customHeight="1" x14ac:dyDescent="0.3">
      <c r="A4" s="162"/>
      <c r="B4" s="612" t="s">
        <v>602</v>
      </c>
      <c r="C4" s="614"/>
      <c r="D4" s="614"/>
      <c r="E4" s="614"/>
      <c r="F4" s="615"/>
      <c r="G4" s="612" t="s">
        <v>603</v>
      </c>
      <c r="H4" s="614"/>
      <c r="I4" s="614"/>
      <c r="J4" s="615"/>
    </row>
    <row r="5" spans="1:15" ht="30" customHeight="1" thickBot="1" x14ac:dyDescent="0.35">
      <c r="A5" s="503"/>
      <c r="B5" s="504" t="s">
        <v>619</v>
      </c>
      <c r="C5" s="505" t="s">
        <v>620</v>
      </c>
      <c r="D5" s="505" t="s">
        <v>621</v>
      </c>
      <c r="E5" s="505" t="s">
        <v>622</v>
      </c>
      <c r="F5" s="506" t="s">
        <v>143</v>
      </c>
      <c r="G5" s="504" t="s">
        <v>623</v>
      </c>
      <c r="H5" s="505" t="s">
        <v>608</v>
      </c>
      <c r="I5" s="505" t="s">
        <v>624</v>
      </c>
      <c r="J5" s="506" t="s">
        <v>143</v>
      </c>
      <c r="K5" s="507"/>
      <c r="L5" s="507"/>
      <c r="M5" s="507"/>
      <c r="N5" s="507"/>
      <c r="O5" s="507"/>
    </row>
    <row r="6" spans="1:15" ht="18" customHeight="1" x14ac:dyDescent="0.3">
      <c r="A6" s="107">
        <v>40908</v>
      </c>
      <c r="B6" s="165">
        <v>50</v>
      </c>
      <c r="C6" s="158">
        <v>23.7</v>
      </c>
      <c r="D6" s="158">
        <v>26.3</v>
      </c>
      <c r="E6" s="158" t="s">
        <v>34</v>
      </c>
      <c r="F6" s="188">
        <v>100</v>
      </c>
      <c r="G6" s="165">
        <v>86.8</v>
      </c>
      <c r="H6" s="158">
        <v>2.6</v>
      </c>
      <c r="I6" s="158">
        <v>10.5</v>
      </c>
      <c r="J6" s="188">
        <v>100</v>
      </c>
    </row>
    <row r="7" spans="1:15" ht="18" customHeight="1" x14ac:dyDescent="0.3">
      <c r="A7" s="107">
        <v>41274</v>
      </c>
      <c r="B7" s="165">
        <v>25</v>
      </c>
      <c r="C7" s="158">
        <v>28.6</v>
      </c>
      <c r="D7" s="158">
        <v>35.700000000000003</v>
      </c>
      <c r="E7" s="158">
        <v>10.7</v>
      </c>
      <c r="F7" s="188">
        <v>100</v>
      </c>
      <c r="G7" s="165">
        <v>78.599999999999994</v>
      </c>
      <c r="H7" s="158">
        <v>14.3</v>
      </c>
      <c r="I7" s="158">
        <v>7.1</v>
      </c>
      <c r="J7" s="188">
        <v>100</v>
      </c>
    </row>
    <row r="8" spans="1:15" ht="18" customHeight="1" x14ac:dyDescent="0.3">
      <c r="A8" s="107">
        <v>41639</v>
      </c>
      <c r="B8" s="165">
        <v>45.5</v>
      </c>
      <c r="C8" s="158">
        <v>13.6</v>
      </c>
      <c r="D8" s="158">
        <v>40.9</v>
      </c>
      <c r="E8" s="158" t="s">
        <v>34</v>
      </c>
      <c r="F8" s="188">
        <v>100</v>
      </c>
      <c r="G8" s="165">
        <v>72.7</v>
      </c>
      <c r="H8" s="158">
        <v>22.7</v>
      </c>
      <c r="I8" s="158">
        <v>4.5</v>
      </c>
      <c r="J8" s="188">
        <v>100</v>
      </c>
    </row>
    <row r="9" spans="1:15" ht="18" customHeight="1" x14ac:dyDescent="0.3">
      <c r="A9" s="107">
        <v>42004</v>
      </c>
      <c r="B9" s="165">
        <v>44</v>
      </c>
      <c r="C9" s="158">
        <v>20</v>
      </c>
      <c r="D9" s="158">
        <v>36</v>
      </c>
      <c r="E9" s="158" t="s">
        <v>34</v>
      </c>
      <c r="F9" s="188">
        <v>100</v>
      </c>
      <c r="G9" s="165">
        <v>92</v>
      </c>
      <c r="H9" s="158">
        <v>8</v>
      </c>
      <c r="I9" s="158" t="s">
        <v>34</v>
      </c>
      <c r="J9" s="188">
        <v>100</v>
      </c>
    </row>
    <row r="10" spans="1:15" ht="18" customHeight="1" x14ac:dyDescent="0.3">
      <c r="A10" s="107">
        <v>42369</v>
      </c>
      <c r="B10" s="165">
        <v>16.7</v>
      </c>
      <c r="C10" s="158">
        <v>33.299999999999997</v>
      </c>
      <c r="D10" s="158">
        <v>50</v>
      </c>
      <c r="E10" s="158" t="s">
        <v>34</v>
      </c>
      <c r="F10" s="188">
        <v>100</v>
      </c>
      <c r="G10" s="165">
        <v>86.1</v>
      </c>
      <c r="H10" s="158">
        <v>11.1</v>
      </c>
      <c r="I10" s="158">
        <v>2.8</v>
      </c>
      <c r="J10" s="188">
        <v>100</v>
      </c>
    </row>
    <row r="11" spans="1:15" ht="18" customHeight="1" x14ac:dyDescent="0.3">
      <c r="A11" s="107">
        <v>42735</v>
      </c>
      <c r="B11" s="165">
        <v>7.1</v>
      </c>
      <c r="C11" s="158">
        <v>71.400000000000006</v>
      </c>
      <c r="D11" s="158">
        <v>14.3</v>
      </c>
      <c r="E11" s="158">
        <v>7.1</v>
      </c>
      <c r="F11" s="188">
        <v>100</v>
      </c>
      <c r="G11" s="165">
        <v>85.7</v>
      </c>
      <c r="H11" s="158">
        <v>14.3</v>
      </c>
      <c r="I11" s="158" t="s">
        <v>34</v>
      </c>
      <c r="J11" s="188">
        <v>100</v>
      </c>
    </row>
    <row r="12" spans="1:15" ht="18" customHeight="1" x14ac:dyDescent="0.3">
      <c r="A12" s="107">
        <v>43100</v>
      </c>
      <c r="B12" s="165">
        <v>45.5</v>
      </c>
      <c r="C12" s="158">
        <v>27.3</v>
      </c>
      <c r="D12" s="158">
        <v>27.3</v>
      </c>
      <c r="E12" s="158" t="s">
        <v>34</v>
      </c>
      <c r="F12" s="188">
        <v>100</v>
      </c>
      <c r="G12" s="165">
        <v>100</v>
      </c>
      <c r="H12" s="158" t="s">
        <v>34</v>
      </c>
      <c r="I12" s="158" t="s">
        <v>34</v>
      </c>
      <c r="J12" s="188">
        <v>100</v>
      </c>
    </row>
    <row r="13" spans="1:15" ht="18" customHeight="1" x14ac:dyDescent="0.3">
      <c r="A13" s="107">
        <v>43465</v>
      </c>
      <c r="B13" s="165">
        <v>42.9</v>
      </c>
      <c r="C13" s="158">
        <v>47.6</v>
      </c>
      <c r="D13" s="158">
        <v>9.5</v>
      </c>
      <c r="E13" s="158" t="s">
        <v>34</v>
      </c>
      <c r="F13" s="188">
        <v>100</v>
      </c>
      <c r="G13" s="165">
        <v>100</v>
      </c>
      <c r="H13" s="158" t="s">
        <v>34</v>
      </c>
      <c r="I13" s="158" t="s">
        <v>34</v>
      </c>
      <c r="J13" s="188">
        <v>100</v>
      </c>
    </row>
    <row r="14" spans="1:15" ht="18" customHeight="1" x14ac:dyDescent="0.3">
      <c r="A14" s="107">
        <v>43830</v>
      </c>
      <c r="B14" s="165">
        <v>41.2</v>
      </c>
      <c r="C14" s="158">
        <v>47.1</v>
      </c>
      <c r="D14" s="158">
        <v>11.8</v>
      </c>
      <c r="E14" s="158" t="s">
        <v>34</v>
      </c>
      <c r="F14" s="188">
        <v>100</v>
      </c>
      <c r="G14" s="165">
        <v>94.1</v>
      </c>
      <c r="H14" s="158">
        <v>5.9</v>
      </c>
      <c r="I14" s="158" t="s">
        <v>34</v>
      </c>
      <c r="J14" s="188">
        <v>100</v>
      </c>
    </row>
    <row r="15" spans="1:15" ht="18" customHeight="1" x14ac:dyDescent="0.3">
      <c r="A15" s="107">
        <v>44196</v>
      </c>
      <c r="B15" s="165">
        <v>25</v>
      </c>
      <c r="C15" s="158" t="s">
        <v>34</v>
      </c>
      <c r="D15" s="158">
        <v>75</v>
      </c>
      <c r="E15" s="158" t="s">
        <v>34</v>
      </c>
      <c r="F15" s="188">
        <v>100</v>
      </c>
      <c r="G15" s="165">
        <v>100</v>
      </c>
      <c r="H15" s="158" t="s">
        <v>34</v>
      </c>
      <c r="I15" s="158" t="s">
        <v>34</v>
      </c>
      <c r="J15" s="188">
        <v>100</v>
      </c>
    </row>
    <row r="16" spans="1:15" ht="18" customHeight="1" x14ac:dyDescent="0.3">
      <c r="A16" s="107">
        <v>44561</v>
      </c>
      <c r="B16" s="165">
        <v>31</v>
      </c>
      <c r="C16" s="158">
        <v>13.8</v>
      </c>
      <c r="D16" s="158">
        <v>55.2</v>
      </c>
      <c r="E16" s="158" t="s">
        <v>34</v>
      </c>
      <c r="F16" s="188">
        <v>100</v>
      </c>
      <c r="G16" s="165">
        <v>82.8</v>
      </c>
      <c r="H16" s="158">
        <v>17.2</v>
      </c>
      <c r="I16" s="158" t="s">
        <v>34</v>
      </c>
      <c r="J16" s="188">
        <v>100</v>
      </c>
    </row>
    <row r="17" spans="1:10" ht="18" customHeight="1" x14ac:dyDescent="0.3">
      <c r="A17" s="191" t="s">
        <v>592</v>
      </c>
      <c r="B17" s="217">
        <v>34.799999999999997</v>
      </c>
      <c r="C17" s="154">
        <v>28.4</v>
      </c>
      <c r="D17" s="154">
        <v>35.200000000000003</v>
      </c>
      <c r="E17" s="154">
        <v>1.5</v>
      </c>
      <c r="F17" s="188">
        <v>100</v>
      </c>
      <c r="G17" s="217">
        <v>87.9</v>
      </c>
      <c r="H17" s="154">
        <v>9.1</v>
      </c>
      <c r="I17" s="154">
        <v>3</v>
      </c>
      <c r="J17" s="188">
        <v>100</v>
      </c>
    </row>
  </sheetData>
  <autoFilter ref="A5:A17" xr:uid="{00000000-0009-0000-0000-000005000000}"/>
  <mergeCells count="2">
    <mergeCell ref="B4:F4"/>
    <mergeCell ref="G4:J4"/>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C-134B-41DA-BBC2-39FA8737B540}">
  <sheetPr>
    <tabColor rgb="FF1D2D51"/>
  </sheetPr>
  <dimension ref="A1:C174"/>
  <sheetViews>
    <sheetView topLeftCell="A55" workbookViewId="0">
      <selection activeCell="E132" sqref="E132"/>
    </sheetView>
  </sheetViews>
  <sheetFormatPr defaultRowHeight="14.4" x14ac:dyDescent="0.3"/>
  <cols>
    <col min="1" max="1" width="8.88671875" style="509"/>
    <col min="2" max="2" width="8" style="509" customWidth="1"/>
    <col min="3" max="3" width="105.88671875" style="509" customWidth="1"/>
    <col min="4" max="16384" width="8.88671875" style="509"/>
  </cols>
  <sheetData>
    <row r="1" spans="1:3" s="512" customFormat="1" ht="18" x14ac:dyDescent="0.3">
      <c r="A1" s="513" t="s">
        <v>626</v>
      </c>
      <c r="B1" s="514"/>
      <c r="C1" s="514"/>
    </row>
    <row r="2" spans="1:3" s="517" customFormat="1" ht="18" x14ac:dyDescent="0.3">
      <c r="A2" s="515" t="s">
        <v>627</v>
      </c>
      <c r="B2" s="516"/>
      <c r="C2" s="516"/>
    </row>
    <row r="3" spans="1:3" s="512" customFormat="1" ht="18" x14ac:dyDescent="0.3">
      <c r="A3" s="511"/>
    </row>
    <row r="4" spans="1:3" s="508" customFormat="1" ht="15.6" x14ac:dyDescent="0.3">
      <c r="B4" s="508" t="s">
        <v>629</v>
      </c>
    </row>
    <row r="5" spans="1:3" s="518" customFormat="1" ht="15.6" x14ac:dyDescent="0.3">
      <c r="B5" s="518" t="s">
        <v>630</v>
      </c>
    </row>
    <row r="6" spans="1:3" ht="72" x14ac:dyDescent="0.3">
      <c r="C6" s="510" t="s">
        <v>628</v>
      </c>
    </row>
    <row r="7" spans="1:3" s="520" customFormat="1" ht="72" x14ac:dyDescent="0.3">
      <c r="C7" s="521" t="s">
        <v>631</v>
      </c>
    </row>
    <row r="8" spans="1:3" x14ac:dyDescent="0.3">
      <c r="C8" s="510"/>
    </row>
    <row r="9" spans="1:3" s="508" customFormat="1" ht="15.6" x14ac:dyDescent="0.3">
      <c r="B9" s="508" t="s">
        <v>632</v>
      </c>
    </row>
    <row r="10" spans="1:3" s="518" customFormat="1" ht="15.6" x14ac:dyDescent="0.3">
      <c r="B10" s="518" t="s">
        <v>635</v>
      </c>
    </row>
    <row r="11" spans="1:3" ht="100.8" x14ac:dyDescent="0.3">
      <c r="C11" s="510" t="s">
        <v>633</v>
      </c>
    </row>
    <row r="12" spans="1:3" s="520" customFormat="1" ht="86.4" x14ac:dyDescent="0.3">
      <c r="C12" s="521" t="s">
        <v>634</v>
      </c>
    </row>
    <row r="13" spans="1:3" x14ac:dyDescent="0.3">
      <c r="C13" s="510"/>
    </row>
    <row r="14" spans="1:3" s="508" customFormat="1" ht="15.6" x14ac:dyDescent="0.3">
      <c r="B14" s="508" t="s">
        <v>637</v>
      </c>
    </row>
    <row r="15" spans="1:3" s="518" customFormat="1" ht="15.6" x14ac:dyDescent="0.3">
      <c r="B15" s="518" t="s">
        <v>639</v>
      </c>
    </row>
    <row r="16" spans="1:3" x14ac:dyDescent="0.3">
      <c r="C16" s="510" t="s">
        <v>636</v>
      </c>
    </row>
    <row r="17" spans="1:3" s="520" customFormat="1" x14ac:dyDescent="0.3">
      <c r="C17" s="521" t="s">
        <v>638</v>
      </c>
    </row>
    <row r="18" spans="1:3" x14ac:dyDescent="0.3">
      <c r="C18" s="510"/>
    </row>
    <row r="19" spans="1:3" s="508" customFormat="1" ht="15.6" x14ac:dyDescent="0.3">
      <c r="B19" s="508" t="s">
        <v>640</v>
      </c>
    </row>
    <row r="20" spans="1:3" s="518" customFormat="1" ht="15.6" x14ac:dyDescent="0.3">
      <c r="B20" s="518" t="s">
        <v>643</v>
      </c>
    </row>
    <row r="21" spans="1:3" ht="28.8" x14ac:dyDescent="0.3">
      <c r="C21" s="510" t="s">
        <v>641</v>
      </c>
    </row>
    <row r="22" spans="1:3" s="520" customFormat="1" x14ac:dyDescent="0.3">
      <c r="C22" s="521" t="s">
        <v>642</v>
      </c>
    </row>
    <row r="24" spans="1:3" s="512" customFormat="1" ht="18" x14ac:dyDescent="0.3">
      <c r="A24" s="513" t="s">
        <v>480</v>
      </c>
      <c r="B24" s="514"/>
      <c r="C24" s="514"/>
    </row>
    <row r="25" spans="1:3" s="517" customFormat="1" ht="18" x14ac:dyDescent="0.3">
      <c r="A25" s="515" t="s">
        <v>481</v>
      </c>
      <c r="B25" s="516"/>
      <c r="C25" s="516"/>
    </row>
    <row r="27" spans="1:3" s="508" customFormat="1" ht="15.6" x14ac:dyDescent="0.3">
      <c r="B27" s="508" t="s">
        <v>644</v>
      </c>
    </row>
    <row r="28" spans="1:3" s="518" customFormat="1" ht="15.6" x14ac:dyDescent="0.3">
      <c r="B28" s="518" t="s">
        <v>647</v>
      </c>
    </row>
    <row r="29" spans="1:3" x14ac:dyDescent="0.3">
      <c r="C29" s="510" t="s">
        <v>645</v>
      </c>
    </row>
    <row r="30" spans="1:3" s="520" customFormat="1" x14ac:dyDescent="0.3">
      <c r="C30" s="521" t="s">
        <v>646</v>
      </c>
    </row>
    <row r="32" spans="1:3" s="508" customFormat="1" ht="15.6" x14ac:dyDescent="0.3">
      <c r="B32" s="508" t="s">
        <v>648</v>
      </c>
    </row>
    <row r="33" spans="2:3" s="518" customFormat="1" ht="15.6" x14ac:dyDescent="0.3">
      <c r="B33" s="518" t="s">
        <v>650</v>
      </c>
    </row>
    <row r="34" spans="2:3" ht="144" x14ac:dyDescent="0.3">
      <c r="C34" s="510" t="s">
        <v>655</v>
      </c>
    </row>
    <row r="35" spans="2:3" s="520" customFormat="1" ht="129.6" x14ac:dyDescent="0.3">
      <c r="C35" s="521" t="s">
        <v>649</v>
      </c>
    </row>
    <row r="37" spans="2:3" s="508" customFormat="1" ht="15.6" x14ac:dyDescent="0.3">
      <c r="B37" s="508" t="s">
        <v>674</v>
      </c>
    </row>
    <row r="38" spans="2:3" s="518" customFormat="1" ht="15.6" x14ac:dyDescent="0.3">
      <c r="B38" s="518" t="s">
        <v>653</v>
      </c>
    </row>
    <row r="39" spans="2:3" ht="43.2" x14ac:dyDescent="0.3">
      <c r="C39" s="510" t="s">
        <v>651</v>
      </c>
    </row>
    <row r="40" spans="2:3" s="520" customFormat="1" ht="43.2" x14ac:dyDescent="0.3">
      <c r="C40" s="521" t="s">
        <v>652</v>
      </c>
    </row>
    <row r="42" spans="2:3" s="508" customFormat="1" ht="15.6" x14ac:dyDescent="0.3">
      <c r="B42" s="508" t="s">
        <v>654</v>
      </c>
    </row>
    <row r="43" spans="2:3" s="518" customFormat="1" ht="15.6" x14ac:dyDescent="0.3">
      <c r="B43" s="518" t="s">
        <v>658</v>
      </c>
    </row>
    <row r="44" spans="2:3" ht="216" x14ac:dyDescent="0.3">
      <c r="C44" s="510" t="s">
        <v>656</v>
      </c>
    </row>
    <row r="45" spans="2:3" s="520" customFormat="1" ht="201.6" x14ac:dyDescent="0.3">
      <c r="C45" s="521" t="s">
        <v>657</v>
      </c>
    </row>
    <row r="47" spans="2:3" s="508" customFormat="1" ht="15.6" x14ac:dyDescent="0.3">
      <c r="B47" s="508" t="s">
        <v>659</v>
      </c>
    </row>
    <row r="48" spans="2:3" s="518" customFormat="1" ht="15.6" x14ac:dyDescent="0.3">
      <c r="B48" s="518" t="s">
        <v>662</v>
      </c>
    </row>
    <row r="49" spans="2:3" ht="43.2" x14ac:dyDescent="0.3">
      <c r="C49" s="510" t="s">
        <v>660</v>
      </c>
    </row>
    <row r="50" spans="2:3" s="520" customFormat="1" ht="43.2" x14ac:dyDescent="0.3">
      <c r="C50" s="521" t="s">
        <v>661</v>
      </c>
    </row>
    <row r="52" spans="2:3" s="508" customFormat="1" ht="15.6" x14ac:dyDescent="0.3">
      <c r="B52" s="508" t="s">
        <v>663</v>
      </c>
    </row>
    <row r="53" spans="2:3" s="518" customFormat="1" ht="15.6" x14ac:dyDescent="0.3">
      <c r="B53" s="518" t="s">
        <v>666</v>
      </c>
    </row>
    <row r="54" spans="2:3" ht="57.6" x14ac:dyDescent="0.3">
      <c r="C54" s="510" t="s">
        <v>664</v>
      </c>
    </row>
    <row r="55" spans="2:3" s="520" customFormat="1" ht="57.6" x14ac:dyDescent="0.3">
      <c r="C55" s="521" t="s">
        <v>665</v>
      </c>
    </row>
    <row r="57" spans="2:3" s="508" customFormat="1" ht="15.6" x14ac:dyDescent="0.3">
      <c r="B57" s="508" t="s">
        <v>667</v>
      </c>
    </row>
    <row r="58" spans="2:3" s="518" customFormat="1" ht="15.6" x14ac:dyDescent="0.3">
      <c r="B58" s="518" t="s">
        <v>670</v>
      </c>
    </row>
    <row r="59" spans="2:3" ht="28.8" x14ac:dyDescent="0.3">
      <c r="C59" s="510" t="s">
        <v>668</v>
      </c>
    </row>
    <row r="60" spans="2:3" s="520" customFormat="1" ht="28.8" x14ac:dyDescent="0.3">
      <c r="C60" s="521" t="s">
        <v>669</v>
      </c>
    </row>
    <row r="62" spans="2:3" s="508" customFormat="1" ht="15.6" x14ac:dyDescent="0.3">
      <c r="B62" s="508" t="s">
        <v>671</v>
      </c>
    </row>
    <row r="63" spans="2:3" s="518" customFormat="1" ht="15.6" x14ac:dyDescent="0.3">
      <c r="B63" s="518" t="s">
        <v>673</v>
      </c>
    </row>
    <row r="64" spans="2:3" ht="86.4" x14ac:dyDescent="0.3">
      <c r="C64" s="510" t="s">
        <v>675</v>
      </c>
    </row>
    <row r="65" spans="1:3" s="520" customFormat="1" ht="72" x14ac:dyDescent="0.3">
      <c r="C65" s="521" t="s">
        <v>672</v>
      </c>
    </row>
    <row r="67" spans="1:3" s="512" customFormat="1" ht="18" x14ac:dyDescent="0.3">
      <c r="A67" s="513" t="s">
        <v>483</v>
      </c>
      <c r="B67" s="514"/>
      <c r="C67" s="514"/>
    </row>
    <row r="68" spans="1:3" s="517" customFormat="1" ht="18" x14ac:dyDescent="0.3">
      <c r="A68" s="515" t="s">
        <v>484</v>
      </c>
      <c r="B68" s="516"/>
      <c r="C68" s="516"/>
    </row>
    <row r="70" spans="1:3" s="508" customFormat="1" ht="15.6" x14ac:dyDescent="0.3">
      <c r="B70" s="508" t="s">
        <v>644</v>
      </c>
    </row>
    <row r="71" spans="1:3" s="518" customFormat="1" ht="15.6" x14ac:dyDescent="0.3">
      <c r="B71" s="518" t="s">
        <v>647</v>
      </c>
    </row>
    <row r="72" spans="1:3" ht="72" x14ac:dyDescent="0.3">
      <c r="C72" s="510" t="s">
        <v>676</v>
      </c>
    </row>
    <row r="73" spans="1:3" s="520" customFormat="1" ht="72" x14ac:dyDescent="0.3">
      <c r="C73" s="521" t="s">
        <v>677</v>
      </c>
    </row>
    <row r="75" spans="1:3" s="508" customFormat="1" ht="15.6" x14ac:dyDescent="0.3">
      <c r="B75" s="508" t="s">
        <v>678</v>
      </c>
    </row>
    <row r="76" spans="1:3" s="518" customFormat="1" ht="15.6" x14ac:dyDescent="0.3">
      <c r="B76" s="518" t="s">
        <v>681</v>
      </c>
    </row>
    <row r="77" spans="1:3" ht="72" x14ac:dyDescent="0.3">
      <c r="C77" s="510" t="s">
        <v>679</v>
      </c>
    </row>
    <row r="78" spans="1:3" s="520" customFormat="1" ht="72" x14ac:dyDescent="0.3">
      <c r="C78" s="521" t="s">
        <v>680</v>
      </c>
    </row>
    <row r="80" spans="1:3" s="508" customFormat="1" ht="15.6" x14ac:dyDescent="0.3">
      <c r="B80" s="508" t="s">
        <v>682</v>
      </c>
    </row>
    <row r="81" spans="2:3" s="518" customFormat="1" ht="15.6" x14ac:dyDescent="0.3">
      <c r="B81" s="518" t="s">
        <v>685</v>
      </c>
    </row>
    <row r="82" spans="2:3" ht="43.2" x14ac:dyDescent="0.3">
      <c r="C82" s="510" t="s">
        <v>683</v>
      </c>
    </row>
    <row r="83" spans="2:3" s="520" customFormat="1" ht="28.8" x14ac:dyDescent="0.3">
      <c r="C83" s="521" t="s">
        <v>684</v>
      </c>
    </row>
    <row r="85" spans="2:3" s="508" customFormat="1" ht="15.6" x14ac:dyDescent="0.3">
      <c r="B85" s="508" t="s">
        <v>686</v>
      </c>
    </row>
    <row r="86" spans="2:3" s="518" customFormat="1" ht="15.6" x14ac:dyDescent="0.3">
      <c r="B86" s="518" t="s">
        <v>688</v>
      </c>
    </row>
    <row r="87" spans="2:3" ht="28.8" x14ac:dyDescent="0.3">
      <c r="C87" s="510" t="s">
        <v>687</v>
      </c>
    </row>
    <row r="88" spans="2:3" s="520" customFormat="1" ht="28.8" x14ac:dyDescent="0.3">
      <c r="C88" s="521" t="s">
        <v>689</v>
      </c>
    </row>
    <row r="90" spans="2:3" s="508" customFormat="1" ht="15.6" x14ac:dyDescent="0.3">
      <c r="B90" s="508" t="s">
        <v>690</v>
      </c>
    </row>
    <row r="91" spans="2:3" s="518" customFormat="1" ht="15.6" x14ac:dyDescent="0.3">
      <c r="B91" s="518" t="s">
        <v>692</v>
      </c>
    </row>
    <row r="92" spans="2:3" ht="43.2" x14ac:dyDescent="0.3">
      <c r="C92" s="510" t="s">
        <v>691</v>
      </c>
    </row>
    <row r="93" spans="2:3" s="520" customFormat="1" ht="43.2" x14ac:dyDescent="0.3">
      <c r="C93" s="521" t="s">
        <v>693</v>
      </c>
    </row>
    <row r="95" spans="2:3" s="508" customFormat="1" ht="15.6" x14ac:dyDescent="0.3">
      <c r="B95" s="508" t="s">
        <v>694</v>
      </c>
    </row>
    <row r="96" spans="2:3" s="518" customFormat="1" ht="15.6" x14ac:dyDescent="0.3">
      <c r="B96" s="518" t="s">
        <v>697</v>
      </c>
    </row>
    <row r="97" spans="2:3" x14ac:dyDescent="0.3">
      <c r="C97" s="510" t="s">
        <v>695</v>
      </c>
    </row>
    <row r="98" spans="2:3" s="520" customFormat="1" x14ac:dyDescent="0.3">
      <c r="C98" s="521" t="s">
        <v>696</v>
      </c>
    </row>
    <row r="100" spans="2:3" s="508" customFormat="1" ht="15.6" x14ac:dyDescent="0.3">
      <c r="B100" s="508" t="s">
        <v>699</v>
      </c>
    </row>
    <row r="101" spans="2:3" s="518" customFormat="1" ht="15.6" x14ac:dyDescent="0.3">
      <c r="B101" s="518" t="s">
        <v>701</v>
      </c>
    </row>
    <row r="102" spans="2:3" ht="172.8" x14ac:dyDescent="0.3">
      <c r="C102" s="510" t="s">
        <v>698</v>
      </c>
    </row>
    <row r="103" spans="2:3" s="520" customFormat="1" ht="115.2" x14ac:dyDescent="0.3">
      <c r="C103" s="521" t="s">
        <v>700</v>
      </c>
    </row>
    <row r="105" spans="2:3" s="508" customFormat="1" ht="15.6" x14ac:dyDescent="0.3">
      <c r="B105" s="508" t="s">
        <v>702</v>
      </c>
    </row>
    <row r="106" spans="2:3" s="518" customFormat="1" ht="15.6" x14ac:dyDescent="0.3">
      <c r="B106" s="518" t="s">
        <v>705</v>
      </c>
    </row>
    <row r="107" spans="2:3" ht="28.8" x14ac:dyDescent="0.3">
      <c r="C107" s="510" t="s">
        <v>703</v>
      </c>
    </row>
    <row r="108" spans="2:3" s="520" customFormat="1" ht="28.8" x14ac:dyDescent="0.3">
      <c r="C108" s="521" t="s">
        <v>704</v>
      </c>
    </row>
    <row r="110" spans="2:3" s="508" customFormat="1" ht="15.6" x14ac:dyDescent="0.3">
      <c r="B110" s="508" t="s">
        <v>706</v>
      </c>
    </row>
    <row r="111" spans="2:3" s="518" customFormat="1" ht="15.6" x14ac:dyDescent="0.3">
      <c r="B111" s="518" t="s">
        <v>709</v>
      </c>
    </row>
    <row r="112" spans="2:3" ht="100.8" x14ac:dyDescent="0.3">
      <c r="C112" s="510" t="s">
        <v>707</v>
      </c>
    </row>
    <row r="113" spans="2:3" s="520" customFormat="1" ht="72" x14ac:dyDescent="0.3">
      <c r="C113" s="521" t="s">
        <v>708</v>
      </c>
    </row>
    <row r="115" spans="2:3" s="508" customFormat="1" ht="15.6" x14ac:dyDescent="0.3">
      <c r="B115" s="508" t="s">
        <v>710</v>
      </c>
    </row>
    <row r="116" spans="2:3" s="518" customFormat="1" ht="15.6" x14ac:dyDescent="0.3">
      <c r="B116" s="518" t="s">
        <v>713</v>
      </c>
    </row>
    <row r="117" spans="2:3" ht="72" x14ac:dyDescent="0.3">
      <c r="C117" s="510" t="s">
        <v>711</v>
      </c>
    </row>
    <row r="118" spans="2:3" s="520" customFormat="1" ht="72" x14ac:dyDescent="0.3">
      <c r="C118" s="521" t="s">
        <v>712</v>
      </c>
    </row>
    <row r="120" spans="2:3" s="508" customFormat="1" ht="15.6" x14ac:dyDescent="0.3">
      <c r="B120" s="508" t="s">
        <v>714</v>
      </c>
    </row>
    <row r="121" spans="2:3" s="518" customFormat="1" ht="15.6" x14ac:dyDescent="0.3">
      <c r="B121" s="518" t="s">
        <v>717</v>
      </c>
    </row>
    <row r="122" spans="2:3" ht="57.6" x14ac:dyDescent="0.3">
      <c r="C122" s="510" t="s">
        <v>715</v>
      </c>
    </row>
    <row r="123" spans="2:3" s="520" customFormat="1" ht="43.2" x14ac:dyDescent="0.3">
      <c r="C123" s="521" t="s">
        <v>716</v>
      </c>
    </row>
    <row r="125" spans="2:3" s="508" customFormat="1" ht="15.6" x14ac:dyDescent="0.3">
      <c r="B125" s="508" t="s">
        <v>719</v>
      </c>
    </row>
    <row r="126" spans="2:3" s="518" customFormat="1" ht="15.6" x14ac:dyDescent="0.3">
      <c r="B126" s="518" t="s">
        <v>718</v>
      </c>
    </row>
    <row r="127" spans="2:3" ht="115.2" x14ac:dyDescent="0.3">
      <c r="C127" s="510" t="s">
        <v>720</v>
      </c>
    </row>
    <row r="128" spans="2:3" s="520" customFormat="1" ht="100.8" x14ac:dyDescent="0.3">
      <c r="C128" s="521" t="s">
        <v>721</v>
      </c>
    </row>
    <row r="130" spans="1:3" s="508" customFormat="1" ht="15.6" x14ac:dyDescent="0.3">
      <c r="B130" s="508" t="s">
        <v>722</v>
      </c>
    </row>
    <row r="131" spans="1:3" s="518" customFormat="1" ht="15.6" x14ac:dyDescent="0.3">
      <c r="B131" s="518" t="s">
        <v>724</v>
      </c>
    </row>
    <row r="132" spans="1:3" ht="72" x14ac:dyDescent="0.3">
      <c r="C132" s="510" t="s">
        <v>723</v>
      </c>
    </row>
    <row r="133" spans="1:3" s="520" customFormat="1" ht="43.2" x14ac:dyDescent="0.3">
      <c r="C133" s="521" t="s">
        <v>725</v>
      </c>
    </row>
    <row r="135" spans="1:3" s="512" customFormat="1" ht="18" x14ac:dyDescent="0.3">
      <c r="A135" s="513" t="s">
        <v>583</v>
      </c>
      <c r="B135" s="514"/>
      <c r="C135" s="514"/>
    </row>
    <row r="136" spans="1:3" s="517" customFormat="1" ht="18" x14ac:dyDescent="0.3">
      <c r="A136" s="515" t="s">
        <v>584</v>
      </c>
      <c r="B136" s="516"/>
      <c r="C136" s="516"/>
    </row>
    <row r="138" spans="1:3" s="508" customFormat="1" ht="15.6" x14ac:dyDescent="0.3">
      <c r="B138" s="508" t="s">
        <v>644</v>
      </c>
    </row>
    <row r="139" spans="1:3" s="518" customFormat="1" ht="15.6" x14ac:dyDescent="0.3">
      <c r="B139" s="518" t="s">
        <v>647</v>
      </c>
    </row>
    <row r="140" spans="1:3" ht="28.8" x14ac:dyDescent="0.3">
      <c r="C140" s="510" t="s">
        <v>726</v>
      </c>
    </row>
    <row r="141" spans="1:3" s="520" customFormat="1" ht="28.8" x14ac:dyDescent="0.3">
      <c r="C141" s="521" t="s">
        <v>727</v>
      </c>
    </row>
    <row r="143" spans="1:3" s="508" customFormat="1" ht="15.6" x14ac:dyDescent="0.3">
      <c r="B143" s="508" t="s">
        <v>728</v>
      </c>
    </row>
    <row r="144" spans="1:3" s="518" customFormat="1" ht="15.6" x14ac:dyDescent="0.3">
      <c r="B144" s="518" t="s">
        <v>731</v>
      </c>
    </row>
    <row r="145" spans="2:3" ht="72" x14ac:dyDescent="0.3">
      <c r="C145" s="510" t="s">
        <v>729</v>
      </c>
    </row>
    <row r="146" spans="2:3" s="520" customFormat="1" ht="57.6" x14ac:dyDescent="0.3">
      <c r="C146" s="521" t="s">
        <v>730</v>
      </c>
    </row>
    <row r="148" spans="2:3" s="508" customFormat="1" ht="15.6" x14ac:dyDescent="0.3">
      <c r="B148" s="508" t="s">
        <v>732</v>
      </c>
    </row>
    <row r="149" spans="2:3" s="518" customFormat="1" ht="15.6" x14ac:dyDescent="0.3">
      <c r="B149" s="518" t="s">
        <v>735</v>
      </c>
    </row>
    <row r="150" spans="2:3" ht="72" x14ac:dyDescent="0.3">
      <c r="C150" s="510" t="s">
        <v>733</v>
      </c>
    </row>
    <row r="151" spans="2:3" s="520" customFormat="1" ht="43.2" x14ac:dyDescent="0.3">
      <c r="C151" s="521" t="s">
        <v>734</v>
      </c>
    </row>
    <row r="153" spans="2:3" s="508" customFormat="1" ht="15.6" x14ac:dyDescent="0.3">
      <c r="B153" s="508" t="s">
        <v>736</v>
      </c>
    </row>
    <row r="154" spans="2:3" s="518" customFormat="1" ht="15.6" x14ac:dyDescent="0.3">
      <c r="B154" s="518" t="s">
        <v>739</v>
      </c>
    </row>
    <row r="155" spans="2:3" ht="144" x14ac:dyDescent="0.3">
      <c r="C155" s="510" t="s">
        <v>737</v>
      </c>
    </row>
    <row r="156" spans="2:3" s="520" customFormat="1" ht="129.6" x14ac:dyDescent="0.3">
      <c r="C156" s="521" t="s">
        <v>738</v>
      </c>
    </row>
    <row r="158" spans="2:3" s="508" customFormat="1" ht="15.6" x14ac:dyDescent="0.3">
      <c r="B158" s="508" t="s">
        <v>740</v>
      </c>
    </row>
    <row r="159" spans="2:3" x14ac:dyDescent="0.3">
      <c r="B159" s="509" t="s">
        <v>743</v>
      </c>
    </row>
    <row r="160" spans="2:3" ht="57.6" x14ac:dyDescent="0.3">
      <c r="C160" s="510" t="s">
        <v>741</v>
      </c>
    </row>
    <row r="161" spans="1:3" s="520" customFormat="1" ht="43.2" x14ac:dyDescent="0.3">
      <c r="C161" s="521" t="s">
        <v>742</v>
      </c>
    </row>
    <row r="163" spans="1:3" s="512" customFormat="1" ht="18" customHeight="1" x14ac:dyDescent="0.3">
      <c r="A163" s="513" t="s">
        <v>744</v>
      </c>
      <c r="B163" s="519"/>
      <c r="C163" s="519"/>
    </row>
    <row r="164" spans="1:3" s="517" customFormat="1" ht="18" x14ac:dyDescent="0.3">
      <c r="A164" s="515" t="s">
        <v>745</v>
      </c>
      <c r="B164" s="516"/>
      <c r="C164" s="516"/>
    </row>
    <row r="166" spans="1:3" s="508" customFormat="1" ht="15.6" x14ac:dyDescent="0.3">
      <c r="B166" s="508" t="s">
        <v>644</v>
      </c>
    </row>
    <row r="167" spans="1:3" s="518" customFormat="1" ht="15.6" x14ac:dyDescent="0.3">
      <c r="B167" s="518" t="s">
        <v>647</v>
      </c>
    </row>
    <row r="168" spans="1:3" x14ac:dyDescent="0.3">
      <c r="C168" s="509" t="s">
        <v>746</v>
      </c>
    </row>
    <row r="169" spans="1:3" s="520" customFormat="1" x14ac:dyDescent="0.3">
      <c r="C169" s="521" t="s">
        <v>747</v>
      </c>
    </row>
    <row r="171" spans="1:3" s="508" customFormat="1" ht="15.6" x14ac:dyDescent="0.3">
      <c r="B171" s="508" t="s">
        <v>748</v>
      </c>
    </row>
    <row r="172" spans="1:3" s="518" customFormat="1" ht="15.6" x14ac:dyDescent="0.3">
      <c r="B172" s="518" t="s">
        <v>751</v>
      </c>
    </row>
    <row r="173" spans="1:3" ht="115.2" x14ac:dyDescent="0.3">
      <c r="C173" s="510" t="s">
        <v>749</v>
      </c>
    </row>
    <row r="174" spans="1:3" s="520" customFormat="1" ht="100.8" x14ac:dyDescent="0.3">
      <c r="C174" s="521" t="s">
        <v>750</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F5F4"/>
  </sheetPr>
  <dimension ref="A1:K112"/>
  <sheetViews>
    <sheetView workbookViewId="0">
      <pane xSplit="2" ySplit="5" topLeftCell="C6" activePane="bottomRight" state="frozen"/>
      <selection activeCell="B28" sqref="B28"/>
      <selection pane="topRight" activeCell="B28" sqref="B28"/>
      <selection pane="bottomLeft" activeCell="B28" sqref="B28"/>
      <selection pane="bottomRight" activeCell="B2" sqref="B2"/>
    </sheetView>
  </sheetViews>
  <sheetFormatPr defaultColWidth="9.21875" defaultRowHeight="18" customHeight="1" x14ac:dyDescent="0.3"/>
  <cols>
    <col min="1" max="1" width="11.21875" style="8" customWidth="1"/>
    <col min="2" max="2" width="13.5546875" style="9" customWidth="1"/>
    <col min="3" max="11" width="19.77734375" style="21" customWidth="1"/>
    <col min="12" max="16384" width="9.21875" style="21"/>
  </cols>
  <sheetData>
    <row r="1" spans="1:11" ht="18" customHeight="1" x14ac:dyDescent="0.3">
      <c r="A1" s="16" t="s">
        <v>41</v>
      </c>
      <c r="B1" s="16" t="s">
        <v>758</v>
      </c>
    </row>
    <row r="2" spans="1:11" ht="18" customHeight="1" x14ac:dyDescent="0.3">
      <c r="B2" s="130" t="s">
        <v>90</v>
      </c>
    </row>
    <row r="4" spans="1:11" ht="30" customHeight="1" x14ac:dyDescent="0.3">
      <c r="A4" s="589"/>
      <c r="B4" s="589"/>
      <c r="C4" s="586" t="s">
        <v>38</v>
      </c>
      <c r="D4" s="586"/>
      <c r="E4" s="587"/>
      <c r="F4" s="586" t="s">
        <v>39</v>
      </c>
      <c r="G4" s="586"/>
      <c r="H4" s="587"/>
      <c r="I4" s="586" t="s">
        <v>40</v>
      </c>
      <c r="J4" s="586"/>
      <c r="K4" s="587"/>
    </row>
    <row r="5" spans="1:11" ht="30" customHeight="1" thickBot="1" x14ac:dyDescent="0.35">
      <c r="A5" s="590"/>
      <c r="B5" s="590"/>
      <c r="C5" s="23" t="s">
        <v>9</v>
      </c>
      <c r="D5" s="23" t="s">
        <v>130</v>
      </c>
      <c r="E5" s="24" t="s">
        <v>11</v>
      </c>
      <c r="F5" s="23" t="s">
        <v>9</v>
      </c>
      <c r="G5" s="23" t="s">
        <v>130</v>
      </c>
      <c r="H5" s="24" t="s">
        <v>11</v>
      </c>
      <c r="I5" s="23" t="s">
        <v>9</v>
      </c>
      <c r="J5" s="23" t="s">
        <v>130</v>
      </c>
      <c r="K5" s="24" t="s">
        <v>11</v>
      </c>
    </row>
    <row r="6" spans="1:11" ht="30" customHeight="1" x14ac:dyDescent="0.3">
      <c r="A6" s="132">
        <v>42735</v>
      </c>
      <c r="B6" s="18" t="s">
        <v>96</v>
      </c>
      <c r="C6" s="2">
        <v>19</v>
      </c>
      <c r="D6" s="2">
        <v>34.5</v>
      </c>
      <c r="E6" s="27">
        <v>6.3</v>
      </c>
      <c r="F6" s="2">
        <v>4</v>
      </c>
      <c r="G6" s="2">
        <v>7.3</v>
      </c>
      <c r="H6" s="27">
        <v>7</v>
      </c>
      <c r="I6" s="12">
        <v>16</v>
      </c>
      <c r="J6" s="12">
        <v>29.1</v>
      </c>
      <c r="K6" s="29">
        <v>5.7</v>
      </c>
    </row>
    <row r="7" spans="1:11" ht="30" customHeight="1" x14ac:dyDescent="0.3">
      <c r="A7" s="132">
        <v>42735</v>
      </c>
      <c r="B7" s="18" t="s">
        <v>97</v>
      </c>
      <c r="C7" s="2">
        <v>30</v>
      </c>
      <c r="D7" s="2">
        <v>24.4</v>
      </c>
      <c r="E7" s="27">
        <v>8.8000000000000007</v>
      </c>
      <c r="F7" s="2">
        <v>6</v>
      </c>
      <c r="G7" s="2">
        <v>4.9000000000000004</v>
      </c>
      <c r="H7" s="27">
        <v>6.9</v>
      </c>
      <c r="I7" s="12">
        <v>26</v>
      </c>
      <c r="J7" s="12">
        <v>21.1</v>
      </c>
      <c r="K7" s="29">
        <v>8.6</v>
      </c>
    </row>
    <row r="8" spans="1:11" ht="30" customHeight="1" x14ac:dyDescent="0.3">
      <c r="A8" s="132">
        <v>42735</v>
      </c>
      <c r="B8" s="18" t="s">
        <v>102</v>
      </c>
      <c r="C8" s="2">
        <v>12</v>
      </c>
      <c r="D8" s="2">
        <v>22.6</v>
      </c>
      <c r="E8" s="27">
        <v>6.1</v>
      </c>
      <c r="F8" s="2">
        <v>4</v>
      </c>
      <c r="G8" s="2">
        <v>7.5</v>
      </c>
      <c r="H8" s="27">
        <v>6.7</v>
      </c>
      <c r="I8" s="12">
        <v>8</v>
      </c>
      <c r="J8" s="12">
        <v>15.1</v>
      </c>
      <c r="K8" s="29">
        <v>5.8</v>
      </c>
    </row>
    <row r="9" spans="1:11" s="56" customFormat="1" ht="30" customHeight="1" x14ac:dyDescent="0.3">
      <c r="A9" s="133">
        <v>42735</v>
      </c>
      <c r="B9" s="10" t="s">
        <v>105</v>
      </c>
      <c r="C9" s="5">
        <v>61</v>
      </c>
      <c r="D9" s="5">
        <v>26.4</v>
      </c>
      <c r="E9" s="66">
        <v>7.5</v>
      </c>
      <c r="F9" s="5">
        <v>14</v>
      </c>
      <c r="G9" s="5">
        <v>6.1</v>
      </c>
      <c r="H9" s="66">
        <v>6.9</v>
      </c>
      <c r="I9" s="54">
        <v>50</v>
      </c>
      <c r="J9" s="54">
        <v>21.6</v>
      </c>
      <c r="K9" s="62">
        <v>7.2</v>
      </c>
    </row>
    <row r="10" spans="1:11" ht="30" customHeight="1" x14ac:dyDescent="0.3">
      <c r="A10" s="132">
        <v>43100</v>
      </c>
      <c r="B10" s="18" t="s">
        <v>96</v>
      </c>
      <c r="C10" s="2">
        <v>16</v>
      </c>
      <c r="D10" s="2">
        <v>30.8</v>
      </c>
      <c r="E10" s="27">
        <v>7.9</v>
      </c>
      <c r="F10" s="2">
        <v>3</v>
      </c>
      <c r="G10" s="2">
        <v>5.8</v>
      </c>
      <c r="H10" s="27">
        <v>8</v>
      </c>
      <c r="I10" s="12">
        <v>13</v>
      </c>
      <c r="J10" s="12">
        <v>25</v>
      </c>
      <c r="K10" s="29">
        <v>7.9</v>
      </c>
    </row>
    <row r="11" spans="1:11" ht="30" customHeight="1" x14ac:dyDescent="0.3">
      <c r="A11" s="132">
        <v>43100</v>
      </c>
      <c r="B11" s="18" t="s">
        <v>97</v>
      </c>
      <c r="C11" s="2">
        <v>30</v>
      </c>
      <c r="D11" s="2">
        <v>24</v>
      </c>
      <c r="E11" s="27">
        <v>8.1999999999999993</v>
      </c>
      <c r="F11" s="2">
        <v>5</v>
      </c>
      <c r="G11" s="2">
        <v>4</v>
      </c>
      <c r="H11" s="27">
        <v>7.1</v>
      </c>
      <c r="I11" s="12">
        <v>28</v>
      </c>
      <c r="J11" s="12">
        <v>22.4</v>
      </c>
      <c r="K11" s="29">
        <v>7.6</v>
      </c>
    </row>
    <row r="12" spans="1:11" ht="30" customHeight="1" x14ac:dyDescent="0.3">
      <c r="A12" s="132">
        <v>43100</v>
      </c>
      <c r="B12" s="18" t="s">
        <v>102</v>
      </c>
      <c r="C12" s="2">
        <v>14</v>
      </c>
      <c r="D12" s="2">
        <v>25.9</v>
      </c>
      <c r="E12" s="27">
        <v>6.5</v>
      </c>
      <c r="F12" s="2">
        <v>4</v>
      </c>
      <c r="G12" s="2">
        <v>7.4</v>
      </c>
      <c r="H12" s="27">
        <v>8</v>
      </c>
      <c r="I12" s="12">
        <v>10</v>
      </c>
      <c r="J12" s="12">
        <v>18.5</v>
      </c>
      <c r="K12" s="29">
        <v>6</v>
      </c>
    </row>
    <row r="13" spans="1:11" s="56" customFormat="1" ht="30" customHeight="1" x14ac:dyDescent="0.3">
      <c r="A13" s="133">
        <v>43100</v>
      </c>
      <c r="B13" s="10" t="s">
        <v>105</v>
      </c>
      <c r="C13" s="5">
        <v>60</v>
      </c>
      <c r="D13" s="5">
        <v>26</v>
      </c>
      <c r="E13" s="66">
        <v>7.7</v>
      </c>
      <c r="F13" s="5">
        <v>12</v>
      </c>
      <c r="G13" s="5">
        <v>7.6</v>
      </c>
      <c r="H13" s="66">
        <v>7.6</v>
      </c>
      <c r="I13" s="54">
        <v>51</v>
      </c>
      <c r="J13" s="54">
        <v>22.1</v>
      </c>
      <c r="K13" s="62">
        <v>7.3</v>
      </c>
    </row>
    <row r="14" spans="1:11" ht="30" customHeight="1" x14ac:dyDescent="0.3">
      <c r="A14" s="132">
        <v>43465</v>
      </c>
      <c r="B14" s="18" t="s">
        <v>96</v>
      </c>
      <c r="C14" s="2">
        <v>13</v>
      </c>
      <c r="D14" s="13">
        <v>26</v>
      </c>
      <c r="E14" s="33">
        <v>8.1</v>
      </c>
      <c r="F14" s="2">
        <v>3</v>
      </c>
      <c r="G14" s="13">
        <v>6</v>
      </c>
      <c r="H14" s="33">
        <v>6.8</v>
      </c>
      <c r="I14" s="12">
        <v>10</v>
      </c>
      <c r="J14" s="14">
        <v>20</v>
      </c>
      <c r="K14" s="38">
        <v>8.5</v>
      </c>
    </row>
    <row r="15" spans="1:11" ht="30" customHeight="1" x14ac:dyDescent="0.3">
      <c r="A15" s="132">
        <v>43465</v>
      </c>
      <c r="B15" s="18" t="s">
        <v>97</v>
      </c>
      <c r="C15" s="2">
        <v>31</v>
      </c>
      <c r="D15" s="13">
        <v>24.8</v>
      </c>
      <c r="E15" s="33">
        <v>8</v>
      </c>
      <c r="F15" s="2">
        <v>5</v>
      </c>
      <c r="G15" s="13">
        <v>4</v>
      </c>
      <c r="H15" s="33">
        <v>6.3</v>
      </c>
      <c r="I15" s="12">
        <v>27</v>
      </c>
      <c r="J15" s="14">
        <v>21.6</v>
      </c>
      <c r="K15" s="38">
        <v>8</v>
      </c>
    </row>
    <row r="16" spans="1:11" ht="30" customHeight="1" x14ac:dyDescent="0.3">
      <c r="A16" s="132">
        <v>43465</v>
      </c>
      <c r="B16" s="18" t="s">
        <v>102</v>
      </c>
      <c r="C16" s="2">
        <v>18</v>
      </c>
      <c r="D16" s="13">
        <v>32.1</v>
      </c>
      <c r="E16" s="33">
        <v>6.7</v>
      </c>
      <c r="F16" s="2">
        <v>5</v>
      </c>
      <c r="G16" s="13">
        <v>8.9</v>
      </c>
      <c r="H16" s="33">
        <v>7.6</v>
      </c>
      <c r="I16" s="12">
        <v>14</v>
      </c>
      <c r="J16" s="14">
        <v>25</v>
      </c>
      <c r="K16" s="38">
        <v>5.9</v>
      </c>
    </row>
    <row r="17" spans="1:11" s="56" customFormat="1" ht="30" customHeight="1" x14ac:dyDescent="0.3">
      <c r="A17" s="133">
        <v>43465</v>
      </c>
      <c r="B17" s="10" t="s">
        <v>105</v>
      </c>
      <c r="C17" s="5">
        <v>62</v>
      </c>
      <c r="D17" s="94">
        <v>26.8</v>
      </c>
      <c r="E17" s="57">
        <v>7.6</v>
      </c>
      <c r="F17" s="5">
        <v>13</v>
      </c>
      <c r="G17" s="94">
        <v>5.6</v>
      </c>
      <c r="H17" s="57">
        <v>6.9</v>
      </c>
      <c r="I17" s="54">
        <v>51</v>
      </c>
      <c r="J17" s="67">
        <v>22.1</v>
      </c>
      <c r="K17" s="58">
        <v>7.5</v>
      </c>
    </row>
    <row r="18" spans="1:11" ht="30" customHeight="1" x14ac:dyDescent="0.3">
      <c r="A18" s="132">
        <v>43830</v>
      </c>
      <c r="B18" s="18" t="s">
        <v>96</v>
      </c>
      <c r="C18" s="2">
        <v>16</v>
      </c>
      <c r="D18" s="13">
        <v>32</v>
      </c>
      <c r="E18" s="33">
        <v>10.8</v>
      </c>
      <c r="F18" s="12">
        <v>4</v>
      </c>
      <c r="G18" s="13">
        <v>8</v>
      </c>
      <c r="H18" s="33">
        <v>7.2</v>
      </c>
      <c r="I18" s="2">
        <v>12</v>
      </c>
      <c r="J18" s="13">
        <v>24</v>
      </c>
      <c r="K18" s="33">
        <v>12.1</v>
      </c>
    </row>
    <row r="19" spans="1:11" ht="30" customHeight="1" x14ac:dyDescent="0.3">
      <c r="A19" s="132">
        <v>43830</v>
      </c>
      <c r="B19" s="18" t="s">
        <v>97</v>
      </c>
      <c r="C19" s="2">
        <v>36</v>
      </c>
      <c r="D19" s="13">
        <v>29.5</v>
      </c>
      <c r="E19" s="33">
        <v>7.6</v>
      </c>
      <c r="F19" s="12">
        <v>5</v>
      </c>
      <c r="G19" s="13">
        <v>4.0999999999999996</v>
      </c>
      <c r="H19" s="33">
        <v>6.6</v>
      </c>
      <c r="I19" s="2">
        <v>32</v>
      </c>
      <c r="J19" s="13">
        <v>26.2</v>
      </c>
      <c r="K19" s="33">
        <v>7.5</v>
      </c>
    </row>
    <row r="20" spans="1:11" ht="30" customHeight="1" x14ac:dyDescent="0.3">
      <c r="A20" s="132">
        <v>43830</v>
      </c>
      <c r="B20" s="18" t="s">
        <v>102</v>
      </c>
      <c r="C20" s="2">
        <v>15</v>
      </c>
      <c r="D20" s="13">
        <v>26.8</v>
      </c>
      <c r="E20" s="33">
        <v>6.8</v>
      </c>
      <c r="F20" s="12">
        <v>5</v>
      </c>
      <c r="G20" s="13">
        <v>8.9</v>
      </c>
      <c r="H20" s="33">
        <v>7.7</v>
      </c>
      <c r="I20" s="2">
        <v>11</v>
      </c>
      <c r="J20" s="13">
        <v>19.600000000000001</v>
      </c>
      <c r="K20" s="33">
        <v>5.8</v>
      </c>
    </row>
    <row r="21" spans="1:11" s="56" customFormat="1" ht="30" customHeight="1" x14ac:dyDescent="0.3">
      <c r="A21" s="133">
        <v>43830</v>
      </c>
      <c r="B21" s="10" t="s">
        <v>105</v>
      </c>
      <c r="C21" s="5">
        <v>67</v>
      </c>
      <c r="D21" s="94">
        <v>29.4</v>
      </c>
      <c r="E21" s="57">
        <v>8.1999999999999993</v>
      </c>
      <c r="F21" s="54">
        <v>14</v>
      </c>
      <c r="G21" s="94">
        <v>6.1</v>
      </c>
      <c r="H21" s="57">
        <v>7.2</v>
      </c>
      <c r="I21" s="5">
        <v>55</v>
      </c>
      <c r="J21" s="94">
        <v>24.1</v>
      </c>
      <c r="K21" s="57">
        <v>8.1999999999999993</v>
      </c>
    </row>
    <row r="22" spans="1:11" ht="30" customHeight="1" x14ac:dyDescent="0.3">
      <c r="A22" s="132">
        <v>44196</v>
      </c>
      <c r="B22" s="18" t="s">
        <v>96</v>
      </c>
      <c r="C22" s="12">
        <v>15</v>
      </c>
      <c r="D22" s="14">
        <v>30.6</v>
      </c>
      <c r="E22" s="38">
        <v>8.8000000000000007</v>
      </c>
      <c r="F22" s="12">
        <v>5</v>
      </c>
      <c r="G22" s="14">
        <v>10.199999999999999</v>
      </c>
      <c r="H22" s="38">
        <v>6.2</v>
      </c>
      <c r="I22" s="12">
        <v>10</v>
      </c>
      <c r="J22" s="14">
        <v>20.399999999999999</v>
      </c>
      <c r="K22" s="38">
        <v>10.1</v>
      </c>
    </row>
    <row r="23" spans="1:11" ht="30" customHeight="1" x14ac:dyDescent="0.3">
      <c r="A23" s="132">
        <v>44196</v>
      </c>
      <c r="B23" s="18" t="s">
        <v>97</v>
      </c>
      <c r="C23" s="12">
        <v>35</v>
      </c>
      <c r="D23" s="14">
        <v>28</v>
      </c>
      <c r="E23" s="38">
        <v>7.5</v>
      </c>
      <c r="F23" s="12">
        <v>7</v>
      </c>
      <c r="G23" s="14">
        <v>5.6</v>
      </c>
      <c r="H23" s="38">
        <v>7</v>
      </c>
      <c r="I23" s="12">
        <v>29</v>
      </c>
      <c r="J23" s="14">
        <v>25.2</v>
      </c>
      <c r="K23" s="38">
        <v>7.3</v>
      </c>
    </row>
    <row r="24" spans="1:11" ht="30" customHeight="1" x14ac:dyDescent="0.3">
      <c r="A24" s="132">
        <v>44196</v>
      </c>
      <c r="B24" s="18" t="s">
        <v>102</v>
      </c>
      <c r="C24" s="12">
        <v>15</v>
      </c>
      <c r="D24" s="14">
        <v>29.4</v>
      </c>
      <c r="E24" s="38">
        <v>7.6</v>
      </c>
      <c r="F24" s="12">
        <v>6</v>
      </c>
      <c r="G24" s="14">
        <v>11.8</v>
      </c>
      <c r="H24" s="38">
        <v>6.8</v>
      </c>
      <c r="I24" s="12">
        <v>11</v>
      </c>
      <c r="J24" s="14">
        <v>21.6</v>
      </c>
      <c r="K24" s="38">
        <v>6.7</v>
      </c>
    </row>
    <row r="25" spans="1:11" s="56" customFormat="1" ht="30" customHeight="1" x14ac:dyDescent="0.3">
      <c r="A25" s="133">
        <v>44196</v>
      </c>
      <c r="B25" s="10" t="s">
        <v>105</v>
      </c>
      <c r="C25" s="54">
        <v>65</v>
      </c>
      <c r="D25" s="67">
        <v>28.9</v>
      </c>
      <c r="E25" s="58">
        <v>7.8</v>
      </c>
      <c r="F25" s="54">
        <v>18</v>
      </c>
      <c r="G25" s="67">
        <v>8</v>
      </c>
      <c r="H25" s="58">
        <v>6.7</v>
      </c>
      <c r="I25" s="54">
        <v>50</v>
      </c>
      <c r="J25" s="67">
        <v>22.2</v>
      </c>
      <c r="K25" s="58">
        <v>7.7</v>
      </c>
    </row>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sheetData>
  <autoFilter ref="A5:B5" xr:uid="{00000000-0009-0000-0000-000006000000}"/>
  <mergeCells count="4">
    <mergeCell ref="A4:B5"/>
    <mergeCell ref="C4:E4"/>
    <mergeCell ref="F4:H4"/>
    <mergeCell ref="I4:K4"/>
  </mergeCells>
  <phoneticPr fontId="9"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F5F4"/>
  </sheetPr>
  <dimension ref="A1:L31"/>
  <sheetViews>
    <sheetView workbookViewId="0">
      <pane xSplit="2" ySplit="5" topLeftCell="C6" activePane="bottomRight" state="frozen"/>
      <selection activeCell="B28" sqref="B28"/>
      <selection pane="topRight" activeCell="B28" sqref="B28"/>
      <selection pane="bottomLeft" activeCell="B28" sqref="B28"/>
      <selection pane="bottomRight" activeCell="B2" sqref="B2"/>
    </sheetView>
  </sheetViews>
  <sheetFormatPr defaultColWidth="9.21875" defaultRowHeight="18" customHeight="1" x14ac:dyDescent="0.3"/>
  <cols>
    <col min="1" max="1" width="11.21875" style="8" customWidth="1"/>
    <col min="2" max="2" width="13" style="16" customWidth="1"/>
    <col min="3" max="11" width="21.21875" style="21" customWidth="1"/>
    <col min="12" max="16384" width="9.21875" style="21"/>
  </cols>
  <sheetData>
    <row r="1" spans="1:12" ht="18" customHeight="1" x14ac:dyDescent="0.3">
      <c r="A1" s="16" t="s">
        <v>42</v>
      </c>
      <c r="B1" s="16" t="s">
        <v>759</v>
      </c>
    </row>
    <row r="2" spans="1:12" ht="18" customHeight="1" x14ac:dyDescent="0.3">
      <c r="A2" s="16"/>
      <c r="B2" s="130" t="s">
        <v>43</v>
      </c>
    </row>
    <row r="4" spans="1:12" ht="33.75" customHeight="1" x14ac:dyDescent="0.3">
      <c r="A4" s="589"/>
      <c r="B4" s="589"/>
      <c r="C4" s="586" t="s">
        <v>38</v>
      </c>
      <c r="D4" s="586"/>
      <c r="E4" s="587"/>
      <c r="F4" s="586" t="s">
        <v>39</v>
      </c>
      <c r="G4" s="586"/>
      <c r="H4" s="587"/>
      <c r="I4" s="586" t="s">
        <v>40</v>
      </c>
      <c r="J4" s="586"/>
      <c r="K4" s="587"/>
    </row>
    <row r="5" spans="1:12" ht="40.5" customHeight="1" thickBot="1" x14ac:dyDescent="0.35">
      <c r="A5" s="590"/>
      <c r="B5" s="590"/>
      <c r="C5" s="23" t="s">
        <v>9</v>
      </c>
      <c r="D5" s="23" t="s">
        <v>131</v>
      </c>
      <c r="E5" s="24" t="s">
        <v>11</v>
      </c>
      <c r="F5" s="23" t="s">
        <v>9</v>
      </c>
      <c r="G5" s="23" t="s">
        <v>131</v>
      </c>
      <c r="H5" s="24" t="s">
        <v>11</v>
      </c>
      <c r="I5" s="23" t="s">
        <v>9</v>
      </c>
      <c r="J5" s="23" t="s">
        <v>131</v>
      </c>
      <c r="K5" s="24" t="s">
        <v>11</v>
      </c>
    </row>
    <row r="6" spans="1:12" ht="30.6" customHeight="1" x14ac:dyDescent="0.3">
      <c r="A6" s="132">
        <v>42735</v>
      </c>
      <c r="B6" s="16" t="s">
        <v>1</v>
      </c>
      <c r="C6" s="12">
        <v>12</v>
      </c>
      <c r="D6" s="14">
        <v>35.299999999999997</v>
      </c>
      <c r="E6" s="38">
        <v>5.3</v>
      </c>
      <c r="F6" s="40" t="s">
        <v>34</v>
      </c>
      <c r="G6" s="95" t="s">
        <v>34</v>
      </c>
      <c r="H6" s="96" t="s">
        <v>34</v>
      </c>
      <c r="I6" s="12">
        <v>12</v>
      </c>
      <c r="J6" s="14">
        <v>35.299999999999997</v>
      </c>
      <c r="K6" s="38">
        <v>5.3</v>
      </c>
      <c r="L6" s="12"/>
    </row>
    <row r="7" spans="1:12" ht="30.6" customHeight="1" x14ac:dyDescent="0.3">
      <c r="A7" s="132">
        <v>42735</v>
      </c>
      <c r="B7" s="16" t="s">
        <v>2</v>
      </c>
      <c r="C7" s="12">
        <v>15</v>
      </c>
      <c r="D7" s="14">
        <v>40.5</v>
      </c>
      <c r="E7" s="38">
        <v>8</v>
      </c>
      <c r="F7" s="12">
        <v>3</v>
      </c>
      <c r="G7" s="14">
        <v>8.1</v>
      </c>
      <c r="H7" s="38">
        <v>7.4</v>
      </c>
      <c r="I7" s="12">
        <v>13</v>
      </c>
      <c r="J7" s="14">
        <v>35.1</v>
      </c>
      <c r="K7" s="38">
        <v>7.5</v>
      </c>
      <c r="L7" s="12"/>
    </row>
    <row r="8" spans="1:12" ht="30.6" customHeight="1" x14ac:dyDescent="0.3">
      <c r="A8" s="132">
        <v>42735</v>
      </c>
      <c r="B8" s="16" t="s">
        <v>3</v>
      </c>
      <c r="C8" s="12">
        <v>21</v>
      </c>
      <c r="D8" s="14">
        <v>30.4</v>
      </c>
      <c r="E8" s="38">
        <v>7.8</v>
      </c>
      <c r="F8" s="12">
        <v>2</v>
      </c>
      <c r="G8" s="14">
        <v>2.9</v>
      </c>
      <c r="H8" s="38">
        <v>7.9</v>
      </c>
      <c r="I8" s="12">
        <v>19</v>
      </c>
      <c r="J8" s="14">
        <v>27.5</v>
      </c>
      <c r="K8" s="38">
        <v>7.8</v>
      </c>
      <c r="L8" s="12"/>
    </row>
    <row r="9" spans="1:12" ht="30.6" customHeight="1" x14ac:dyDescent="0.3">
      <c r="A9" s="132">
        <v>42735</v>
      </c>
      <c r="B9" s="18" t="s">
        <v>98</v>
      </c>
      <c r="C9" s="12">
        <v>13</v>
      </c>
      <c r="D9" s="14">
        <v>14.3</v>
      </c>
      <c r="E9" s="38">
        <v>8.4</v>
      </c>
      <c r="F9" s="12">
        <v>9</v>
      </c>
      <c r="G9" s="14">
        <v>9.9</v>
      </c>
      <c r="H9" s="38">
        <v>6.5</v>
      </c>
      <c r="I9" s="12">
        <v>6</v>
      </c>
      <c r="J9" s="14">
        <v>6.6</v>
      </c>
      <c r="K9" s="38">
        <v>8.6</v>
      </c>
      <c r="L9" s="12"/>
    </row>
    <row r="10" spans="1:12" s="56" customFormat="1" ht="30.6" customHeight="1" x14ac:dyDescent="0.3">
      <c r="A10" s="133">
        <v>42735</v>
      </c>
      <c r="B10" s="10" t="s">
        <v>94</v>
      </c>
      <c r="C10" s="54">
        <v>61</v>
      </c>
      <c r="D10" s="67">
        <v>26.4</v>
      </c>
      <c r="E10" s="58">
        <v>7.5</v>
      </c>
      <c r="F10" s="54">
        <v>14</v>
      </c>
      <c r="G10" s="67">
        <v>6.1</v>
      </c>
      <c r="H10" s="58">
        <v>6.9</v>
      </c>
      <c r="I10" s="54">
        <v>50</v>
      </c>
      <c r="J10" s="67">
        <v>21.6</v>
      </c>
      <c r="K10" s="58">
        <v>7.2</v>
      </c>
      <c r="L10" s="54"/>
    </row>
    <row r="11" spans="1:12" ht="30.6" customHeight="1" x14ac:dyDescent="0.3">
      <c r="A11" s="132">
        <v>43100</v>
      </c>
      <c r="B11" s="16" t="s">
        <v>1</v>
      </c>
      <c r="C11" s="12">
        <v>13</v>
      </c>
      <c r="D11" s="14">
        <v>38.200000000000003</v>
      </c>
      <c r="E11" s="38">
        <v>7</v>
      </c>
      <c r="F11" s="12">
        <v>1</v>
      </c>
      <c r="G11" s="14">
        <v>2.9</v>
      </c>
      <c r="H11" s="38">
        <v>9.9</v>
      </c>
      <c r="I11" s="12">
        <v>12</v>
      </c>
      <c r="J11" s="14">
        <v>35.299999999999997</v>
      </c>
      <c r="K11" s="38">
        <v>6.7</v>
      </c>
      <c r="L11" s="12"/>
    </row>
    <row r="12" spans="1:12" ht="30.6" customHeight="1" x14ac:dyDescent="0.3">
      <c r="A12" s="132">
        <v>43100</v>
      </c>
      <c r="B12" s="16" t="s">
        <v>2</v>
      </c>
      <c r="C12" s="12">
        <v>13</v>
      </c>
      <c r="D12" s="14">
        <v>35.1</v>
      </c>
      <c r="E12" s="38">
        <v>8.4</v>
      </c>
      <c r="F12" s="12">
        <v>3</v>
      </c>
      <c r="G12" s="14">
        <v>8.1</v>
      </c>
      <c r="H12" s="38">
        <v>9</v>
      </c>
      <c r="I12" s="12">
        <v>11</v>
      </c>
      <c r="J12" s="14">
        <v>29.6</v>
      </c>
      <c r="K12" s="38">
        <v>7.5</v>
      </c>
      <c r="L12" s="12"/>
    </row>
    <row r="13" spans="1:12" ht="30.6" customHeight="1" x14ac:dyDescent="0.3">
      <c r="A13" s="132">
        <v>43100</v>
      </c>
      <c r="B13" s="16" t="s">
        <v>3</v>
      </c>
      <c r="C13" s="12">
        <v>22</v>
      </c>
      <c r="D13" s="14">
        <v>30.6</v>
      </c>
      <c r="E13" s="38">
        <v>7.8</v>
      </c>
      <c r="F13" s="12">
        <v>3</v>
      </c>
      <c r="G13" s="14">
        <v>4.2</v>
      </c>
      <c r="H13" s="38">
        <v>8.6</v>
      </c>
      <c r="I13" s="12">
        <v>20</v>
      </c>
      <c r="J13" s="14">
        <v>27.8</v>
      </c>
      <c r="K13" s="38">
        <v>7.3</v>
      </c>
      <c r="L13" s="12"/>
    </row>
    <row r="14" spans="1:12" ht="30.6" customHeight="1" x14ac:dyDescent="0.3">
      <c r="A14" s="132">
        <v>43100</v>
      </c>
      <c r="B14" s="18" t="s">
        <v>98</v>
      </c>
      <c r="C14" s="12">
        <v>12</v>
      </c>
      <c r="D14" s="14">
        <v>13.6</v>
      </c>
      <c r="E14" s="38">
        <v>7.7</v>
      </c>
      <c r="F14" s="12">
        <v>5</v>
      </c>
      <c r="G14" s="14">
        <v>5.7</v>
      </c>
      <c r="H14" s="38">
        <v>57</v>
      </c>
      <c r="I14" s="12">
        <v>8</v>
      </c>
      <c r="J14" s="14">
        <v>9.1</v>
      </c>
      <c r="K14" s="38">
        <v>8</v>
      </c>
      <c r="L14" s="12"/>
    </row>
    <row r="15" spans="1:12" s="56" customFormat="1" ht="30.6" customHeight="1" x14ac:dyDescent="0.3">
      <c r="A15" s="133">
        <v>43100</v>
      </c>
      <c r="B15" s="10" t="s">
        <v>94</v>
      </c>
      <c r="C15" s="5">
        <v>60</v>
      </c>
      <c r="D15" s="94">
        <v>26</v>
      </c>
      <c r="E15" s="57">
        <v>7.7</v>
      </c>
      <c r="F15" s="5">
        <v>12</v>
      </c>
      <c r="G15" s="94">
        <v>5.2</v>
      </c>
      <c r="H15" s="57">
        <v>7.6</v>
      </c>
      <c r="I15" s="54">
        <v>51</v>
      </c>
      <c r="J15" s="67">
        <v>22.1</v>
      </c>
      <c r="K15" s="58">
        <v>7.3</v>
      </c>
      <c r="L15" s="54"/>
    </row>
    <row r="16" spans="1:12" ht="30.6" customHeight="1" x14ac:dyDescent="0.3">
      <c r="A16" s="132">
        <v>43465</v>
      </c>
      <c r="B16" s="16" t="s">
        <v>1</v>
      </c>
      <c r="C16" s="12">
        <v>10</v>
      </c>
      <c r="D16" s="14">
        <v>29.4</v>
      </c>
      <c r="E16" s="38">
        <v>7.2</v>
      </c>
      <c r="F16" s="12">
        <v>1</v>
      </c>
      <c r="G16" s="14">
        <v>2.9</v>
      </c>
      <c r="H16" s="38">
        <v>4.3</v>
      </c>
      <c r="I16" s="12">
        <v>10</v>
      </c>
      <c r="J16" s="14">
        <v>29.4</v>
      </c>
      <c r="K16" s="38">
        <v>6.8</v>
      </c>
      <c r="L16" s="12"/>
    </row>
    <row r="17" spans="1:12" ht="30.6" customHeight="1" x14ac:dyDescent="0.3">
      <c r="A17" s="132">
        <v>43465</v>
      </c>
      <c r="B17" s="16" t="s">
        <v>2</v>
      </c>
      <c r="C17" s="12">
        <v>15</v>
      </c>
      <c r="D17" s="14">
        <v>41.7</v>
      </c>
      <c r="E17" s="38">
        <v>9.1</v>
      </c>
      <c r="F17" s="12">
        <v>3</v>
      </c>
      <c r="G17" s="14">
        <v>8.3000000000000007</v>
      </c>
      <c r="H17" s="38">
        <v>9.1</v>
      </c>
      <c r="I17" s="12">
        <v>12</v>
      </c>
      <c r="J17" s="14">
        <v>33.299999999999997</v>
      </c>
      <c r="K17" s="38">
        <v>9.1</v>
      </c>
      <c r="L17" s="12"/>
    </row>
    <row r="18" spans="1:12" ht="30.6" customHeight="1" x14ac:dyDescent="0.3">
      <c r="A18" s="132">
        <v>43465</v>
      </c>
      <c r="B18" s="16" t="s">
        <v>3</v>
      </c>
      <c r="C18" s="12">
        <v>23</v>
      </c>
      <c r="D18" s="14">
        <v>32.9</v>
      </c>
      <c r="E18" s="38">
        <v>7.2</v>
      </c>
      <c r="F18" s="12">
        <v>2</v>
      </c>
      <c r="G18" s="14">
        <v>2.9</v>
      </c>
      <c r="H18" s="38">
        <v>6</v>
      </c>
      <c r="I18" s="12">
        <v>22</v>
      </c>
      <c r="J18" s="14">
        <v>31.4</v>
      </c>
      <c r="K18" s="38">
        <v>7</v>
      </c>
      <c r="L18" s="12"/>
    </row>
    <row r="19" spans="1:12" ht="30.6" customHeight="1" x14ac:dyDescent="0.3">
      <c r="A19" s="132">
        <v>43465</v>
      </c>
      <c r="B19" s="18" t="s">
        <v>98</v>
      </c>
      <c r="C19" s="12">
        <v>14</v>
      </c>
      <c r="D19" s="14">
        <v>15.4</v>
      </c>
      <c r="E19" s="38">
        <v>7</v>
      </c>
      <c r="F19" s="12">
        <v>7</v>
      </c>
      <c r="G19" s="14">
        <v>7.7</v>
      </c>
      <c r="H19" s="38">
        <v>6.6</v>
      </c>
      <c r="I19" s="12">
        <v>7</v>
      </c>
      <c r="J19" s="14">
        <v>7.7</v>
      </c>
      <c r="K19" s="38">
        <v>7.3</v>
      </c>
      <c r="L19" s="12"/>
    </row>
    <row r="20" spans="1:12" s="56" customFormat="1" ht="30.6" customHeight="1" x14ac:dyDescent="0.3">
      <c r="A20" s="133">
        <v>43465</v>
      </c>
      <c r="B20" s="10" t="s">
        <v>94</v>
      </c>
      <c r="C20" s="54">
        <v>62</v>
      </c>
      <c r="D20" s="67">
        <v>26.8</v>
      </c>
      <c r="E20" s="58">
        <v>7.6</v>
      </c>
      <c r="F20" s="54">
        <v>13</v>
      </c>
      <c r="G20" s="67">
        <v>5.6</v>
      </c>
      <c r="H20" s="58">
        <v>6.9</v>
      </c>
      <c r="I20" s="54">
        <v>51</v>
      </c>
      <c r="J20" s="67">
        <v>22.1</v>
      </c>
      <c r="K20" s="58">
        <v>7.5</v>
      </c>
      <c r="L20" s="54"/>
    </row>
    <row r="21" spans="1:12" ht="29.25" customHeight="1" x14ac:dyDescent="0.3">
      <c r="A21" s="132">
        <v>43830</v>
      </c>
      <c r="B21" s="16" t="s">
        <v>1</v>
      </c>
      <c r="C21" s="2">
        <v>14</v>
      </c>
      <c r="D21" s="13">
        <v>41.2</v>
      </c>
      <c r="E21" s="33">
        <v>8.1</v>
      </c>
      <c r="F21" s="12">
        <v>1</v>
      </c>
      <c r="G21" s="13">
        <v>2.9</v>
      </c>
      <c r="H21" s="33">
        <v>4.3</v>
      </c>
      <c r="I21" s="2">
        <v>14</v>
      </c>
      <c r="J21" s="13">
        <v>41.2</v>
      </c>
      <c r="K21" s="33">
        <v>7.7</v>
      </c>
      <c r="L21" s="12"/>
    </row>
    <row r="22" spans="1:12" ht="29.25" customHeight="1" x14ac:dyDescent="0.3">
      <c r="A22" s="132">
        <v>43830</v>
      </c>
      <c r="B22" s="16" t="s">
        <v>2</v>
      </c>
      <c r="C22" s="2">
        <v>15</v>
      </c>
      <c r="D22" s="13">
        <v>40.5</v>
      </c>
      <c r="E22" s="33">
        <v>11.6</v>
      </c>
      <c r="F22" s="12">
        <v>2</v>
      </c>
      <c r="G22" s="13">
        <v>5.4</v>
      </c>
      <c r="H22" s="33">
        <v>9.1</v>
      </c>
      <c r="I22" s="2">
        <v>13</v>
      </c>
      <c r="J22" s="13">
        <v>35.1</v>
      </c>
      <c r="K22" s="33">
        <v>11.9</v>
      </c>
      <c r="L22" s="12"/>
    </row>
    <row r="23" spans="1:12" ht="29.25" customHeight="1" x14ac:dyDescent="0.3">
      <c r="A23" s="132">
        <v>43830</v>
      </c>
      <c r="B23" s="16" t="s">
        <v>3</v>
      </c>
      <c r="C23" s="2">
        <v>28</v>
      </c>
      <c r="D23" s="13">
        <v>38.4</v>
      </c>
      <c r="E23" s="33">
        <v>7</v>
      </c>
      <c r="F23" s="12">
        <v>4</v>
      </c>
      <c r="G23" s="13">
        <v>5.5</v>
      </c>
      <c r="H23" s="33">
        <v>6</v>
      </c>
      <c r="I23" s="2">
        <v>25</v>
      </c>
      <c r="J23" s="13">
        <v>34.200000000000003</v>
      </c>
      <c r="K23" s="33">
        <v>6.6</v>
      </c>
      <c r="L23" s="12"/>
    </row>
    <row r="24" spans="1:12" ht="29.25" customHeight="1" x14ac:dyDescent="0.3">
      <c r="A24" s="132">
        <v>43830</v>
      </c>
      <c r="B24" s="18" t="s">
        <v>98</v>
      </c>
      <c r="C24" s="2">
        <v>10</v>
      </c>
      <c r="D24" s="13">
        <v>11.9</v>
      </c>
      <c r="E24" s="33">
        <v>6.5</v>
      </c>
      <c r="F24" s="12">
        <v>7</v>
      </c>
      <c r="G24" s="13">
        <v>8.3000000000000007</v>
      </c>
      <c r="H24" s="33">
        <v>6.6</v>
      </c>
      <c r="I24" s="2">
        <v>3</v>
      </c>
      <c r="J24" s="13">
        <v>3.6</v>
      </c>
      <c r="K24" s="33">
        <v>7</v>
      </c>
      <c r="L24" s="12"/>
    </row>
    <row r="25" spans="1:12" s="56" customFormat="1" ht="29.25" customHeight="1" x14ac:dyDescent="0.3">
      <c r="A25" s="133">
        <v>43830</v>
      </c>
      <c r="B25" s="10" t="s">
        <v>94</v>
      </c>
      <c r="C25" s="5">
        <v>67</v>
      </c>
      <c r="D25" s="94">
        <v>29.4</v>
      </c>
      <c r="E25" s="57">
        <v>8.1999999999999993</v>
      </c>
      <c r="F25" s="54">
        <v>14</v>
      </c>
      <c r="G25" s="94">
        <v>6.1</v>
      </c>
      <c r="H25" s="57">
        <v>6.9</v>
      </c>
      <c r="I25" s="5">
        <v>55</v>
      </c>
      <c r="J25" s="94">
        <v>24.1</v>
      </c>
      <c r="K25" s="57">
        <v>8.1999999999999993</v>
      </c>
      <c r="L25" s="54"/>
    </row>
    <row r="26" spans="1:12" ht="29.25" customHeight="1" x14ac:dyDescent="0.3">
      <c r="A26" s="132">
        <v>44196</v>
      </c>
      <c r="B26" s="16" t="s">
        <v>1</v>
      </c>
      <c r="C26" s="12">
        <v>18</v>
      </c>
      <c r="D26" s="14">
        <v>54.5</v>
      </c>
      <c r="E26" s="38">
        <v>7.8</v>
      </c>
      <c r="F26" s="12">
        <v>3</v>
      </c>
      <c r="G26" s="14">
        <v>9.1</v>
      </c>
      <c r="H26" s="38">
        <v>4.5</v>
      </c>
      <c r="I26" s="12">
        <v>15</v>
      </c>
      <c r="J26" s="14">
        <v>45.5</v>
      </c>
      <c r="K26" s="38">
        <v>8.5</v>
      </c>
      <c r="L26" s="12"/>
    </row>
    <row r="27" spans="1:12" ht="29.25" customHeight="1" x14ac:dyDescent="0.3">
      <c r="A27" s="132">
        <v>44196</v>
      </c>
      <c r="B27" s="16" t="s">
        <v>2</v>
      </c>
      <c r="C27" s="12">
        <v>14</v>
      </c>
      <c r="D27" s="14">
        <v>37.799999999999997</v>
      </c>
      <c r="E27" s="38">
        <v>8.1999999999999993</v>
      </c>
      <c r="F27" s="12">
        <v>2</v>
      </c>
      <c r="G27" s="14">
        <v>5.4</v>
      </c>
      <c r="H27" s="38">
        <v>7.5</v>
      </c>
      <c r="I27" s="12">
        <v>12</v>
      </c>
      <c r="J27" s="14">
        <v>32.4</v>
      </c>
      <c r="K27" s="38">
        <v>8.3000000000000007</v>
      </c>
      <c r="L27" s="12"/>
    </row>
    <row r="28" spans="1:12" ht="29.25" customHeight="1" x14ac:dyDescent="0.3">
      <c r="A28" s="132">
        <v>44196</v>
      </c>
      <c r="B28" s="16" t="s">
        <v>3</v>
      </c>
      <c r="C28" s="12">
        <v>22</v>
      </c>
      <c r="D28" s="14">
        <v>31</v>
      </c>
      <c r="E28" s="38">
        <v>7.7</v>
      </c>
      <c r="F28" s="12">
        <v>7</v>
      </c>
      <c r="G28" s="14">
        <v>9.9</v>
      </c>
      <c r="H28" s="38">
        <v>6.4</v>
      </c>
      <c r="I28" s="12">
        <v>18</v>
      </c>
      <c r="J28" s="14">
        <v>25.4</v>
      </c>
      <c r="K28" s="38">
        <v>6.9</v>
      </c>
      <c r="L28" s="12"/>
    </row>
    <row r="29" spans="1:12" ht="29.25" customHeight="1" x14ac:dyDescent="0.3">
      <c r="A29" s="132">
        <v>44196</v>
      </c>
      <c r="B29" s="18" t="s">
        <v>98</v>
      </c>
      <c r="C29" s="12">
        <v>11</v>
      </c>
      <c r="D29" s="14">
        <v>13.1</v>
      </c>
      <c r="E29" s="38">
        <v>7.6</v>
      </c>
      <c r="F29" s="12">
        <v>6</v>
      </c>
      <c r="G29" s="14">
        <v>7.1</v>
      </c>
      <c r="H29" s="38">
        <v>7.9</v>
      </c>
      <c r="I29" s="12">
        <v>5</v>
      </c>
      <c r="J29" s="14">
        <v>6</v>
      </c>
      <c r="K29" s="38">
        <v>7.1</v>
      </c>
      <c r="L29" s="12"/>
    </row>
    <row r="30" spans="1:12" s="56" customFormat="1" ht="29.25" customHeight="1" x14ac:dyDescent="0.3">
      <c r="A30" s="133">
        <v>44196</v>
      </c>
      <c r="B30" s="10" t="s">
        <v>94</v>
      </c>
      <c r="C30" s="54">
        <v>65</v>
      </c>
      <c r="D30" s="67">
        <v>28.9</v>
      </c>
      <c r="E30" s="58">
        <v>7.8</v>
      </c>
      <c r="F30" s="54">
        <v>18</v>
      </c>
      <c r="G30" s="67">
        <v>8</v>
      </c>
      <c r="H30" s="58">
        <v>6.7</v>
      </c>
      <c r="I30" s="54">
        <v>50</v>
      </c>
      <c r="J30" s="67">
        <v>22.2</v>
      </c>
      <c r="K30" s="58">
        <v>7.7</v>
      </c>
      <c r="L30" s="54"/>
    </row>
    <row r="31" spans="1:12" ht="13.8" x14ac:dyDescent="0.3"/>
  </sheetData>
  <autoFilter ref="A5:B5" xr:uid="{00000000-0009-0000-0000-000007000000}"/>
  <mergeCells count="4">
    <mergeCell ref="A4:B5"/>
    <mergeCell ref="C4:E4"/>
    <mergeCell ref="F4:H4"/>
    <mergeCell ref="I4: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79</vt:i4>
      </vt:variant>
      <vt:variant>
        <vt:lpstr>Intervalli denominati</vt:lpstr>
      </vt:variant>
      <vt:variant>
        <vt:i4>69</vt:i4>
      </vt:variant>
    </vt:vector>
  </HeadingPairs>
  <TitlesOfParts>
    <vt:vector size="148" baseType="lpstr">
      <vt:lpstr>RCG2021</vt:lpstr>
      <vt:lpstr>Tab_1.1 </vt:lpstr>
      <vt:lpstr>Tab_1.2 </vt:lpstr>
      <vt:lpstr>Tab_1.3 </vt:lpstr>
      <vt:lpstr>Tab_1.4 </vt:lpstr>
      <vt:lpstr>Tab_1.5 </vt:lpstr>
      <vt:lpstr>Tab_1.6 </vt:lpstr>
      <vt:lpstr>Tab_1.7 </vt:lpstr>
      <vt:lpstr>Tab_1.8 </vt:lpstr>
      <vt:lpstr>Tab_1.9 </vt:lpstr>
      <vt:lpstr>Tab_1.10 </vt:lpstr>
      <vt:lpstr>Tab_1.11 </vt:lpstr>
      <vt:lpstr>Tab_1.12 </vt:lpstr>
      <vt:lpstr>Tab_1.13 </vt:lpstr>
      <vt:lpstr>Tab_1.14 </vt:lpstr>
      <vt:lpstr>Tab_1.15 </vt:lpstr>
      <vt:lpstr>Tab_1.16 </vt:lpstr>
      <vt:lpstr>Tab_1.17 </vt:lpstr>
      <vt:lpstr>Tab_2.1</vt:lpstr>
      <vt:lpstr>Tab_2.2</vt:lpstr>
      <vt:lpstr>Tab_2.3</vt:lpstr>
      <vt:lpstr>Tab_2.4</vt:lpstr>
      <vt:lpstr>Tab_2.5</vt:lpstr>
      <vt:lpstr>Tab_2.6 a</vt:lpstr>
      <vt:lpstr>Tab_2.6 b</vt:lpstr>
      <vt:lpstr>Tab_2.7</vt:lpstr>
      <vt:lpstr>Tab_2.8</vt:lpstr>
      <vt:lpstr>Tab_2.9</vt:lpstr>
      <vt:lpstr>Tab_2.10 a</vt:lpstr>
      <vt:lpstr>Tab_2.10 b</vt:lpstr>
      <vt:lpstr>Tab_2.11 a</vt:lpstr>
      <vt:lpstr>Tab_2.11 b</vt:lpstr>
      <vt:lpstr>Tab_2.12 a</vt:lpstr>
      <vt:lpstr>Tab_2.12 b</vt:lpstr>
      <vt:lpstr>Tab_2.13 a</vt:lpstr>
      <vt:lpstr>Tab_2.13 b</vt:lpstr>
      <vt:lpstr>Tab_2.14 a</vt:lpstr>
      <vt:lpstr>Tab_2.14 b</vt:lpstr>
      <vt:lpstr>Tab_2.15</vt:lpstr>
      <vt:lpstr>Tab_2.16</vt:lpstr>
      <vt:lpstr>Tab_2.17</vt:lpstr>
      <vt:lpstr>Tab_2.18</vt:lpstr>
      <vt:lpstr>Tab_2.19 a</vt:lpstr>
      <vt:lpstr>Tab_2.19 b</vt:lpstr>
      <vt:lpstr>Tab_2.20</vt:lpstr>
      <vt:lpstr>Tab_2.21</vt:lpstr>
      <vt:lpstr>Tab_2.22</vt:lpstr>
      <vt:lpstr>Tab_2.23</vt:lpstr>
      <vt:lpstr>Tab_2.24</vt:lpstr>
      <vt:lpstr>Tab_2.25</vt:lpstr>
      <vt:lpstr>Tab_2.26 a</vt:lpstr>
      <vt:lpstr>Tab_2.26 b</vt:lpstr>
      <vt:lpstr>Tab_2.27</vt:lpstr>
      <vt:lpstr>Tab_2.28</vt:lpstr>
      <vt:lpstr>Tab_2.29</vt:lpstr>
      <vt:lpstr>Tab_2.30</vt:lpstr>
      <vt:lpstr>Tab_2.31</vt:lpstr>
      <vt:lpstr>Tab_3.1</vt:lpstr>
      <vt:lpstr>Tab_3.2 a</vt:lpstr>
      <vt:lpstr>Tab_3.2 b</vt:lpstr>
      <vt:lpstr>Tab_3.2 c</vt:lpstr>
      <vt:lpstr>Tab_3.3</vt:lpstr>
      <vt:lpstr>Tab_3.4 a</vt:lpstr>
      <vt:lpstr>Tab_3.4 b</vt:lpstr>
      <vt:lpstr>Tab_3.5 a</vt:lpstr>
      <vt:lpstr>Tab_3.5 b</vt:lpstr>
      <vt:lpstr>Tab_3.6 a</vt:lpstr>
      <vt:lpstr>Tab_3.6 b</vt:lpstr>
      <vt:lpstr>Tab_3.7</vt:lpstr>
      <vt:lpstr>Tab_3.8</vt:lpstr>
      <vt:lpstr>Tab_3.9</vt:lpstr>
      <vt:lpstr>Tab_3.10</vt:lpstr>
      <vt:lpstr>Tab_4.1</vt:lpstr>
      <vt:lpstr>Tab_4.2</vt:lpstr>
      <vt:lpstr>Tab_4.3</vt:lpstr>
      <vt:lpstr>Tab_4.4</vt:lpstr>
      <vt:lpstr>Tab_4.5</vt:lpstr>
      <vt:lpstr>Tab_4.6</vt:lpstr>
      <vt:lpstr>App</vt:lpstr>
      <vt:lpstr>Tab_2.5!_Ref191920</vt:lpstr>
      <vt:lpstr>'Tab_1.2 '!_Ref371347500</vt:lpstr>
      <vt:lpstr>'Tab_1.6 '!_Ref371347524</vt:lpstr>
      <vt:lpstr>'Tab_1.13 '!_Ref371347729</vt:lpstr>
      <vt:lpstr>'Tab_1.14 '!_Ref371347739</vt:lpstr>
      <vt:lpstr>'Tab_1.5 '!_Ref371360208</vt:lpstr>
      <vt:lpstr>'Tab_1.4 '!_Ref371360215</vt:lpstr>
      <vt:lpstr>Tab_2.1!_Ref371363178</vt:lpstr>
      <vt:lpstr>Tab_2.2!_Ref371363190</vt:lpstr>
      <vt:lpstr>Tab_2.4!_Ref371363212</vt:lpstr>
      <vt:lpstr>'Tab_2.26 a'!_Ref371436187</vt:lpstr>
      <vt:lpstr>'Tab_2.26 b'!_Ref371436187</vt:lpstr>
      <vt:lpstr>Tab_2.8!_Ref404695253</vt:lpstr>
      <vt:lpstr>Tab_2.7!_Ref404695266</vt:lpstr>
      <vt:lpstr>Tab_2.20!_Ref404695288</vt:lpstr>
      <vt:lpstr>Tab_2.21!_Ref404695288</vt:lpstr>
      <vt:lpstr>Tab_2.22!_Ref404695288</vt:lpstr>
      <vt:lpstr>Tab_2.23!_Ref404695288</vt:lpstr>
      <vt:lpstr>Tab_2.27!_Ref404695527</vt:lpstr>
      <vt:lpstr>Tab_2.28!_Ref404695543</vt:lpstr>
      <vt:lpstr>Tab_2.29!_Ref404695543</vt:lpstr>
      <vt:lpstr>Tab_2.30!_Ref404695573</vt:lpstr>
      <vt:lpstr>Tab_4.1!_Ref404783874</vt:lpstr>
      <vt:lpstr>'Tab_3.2 a'!_Ref404783882</vt:lpstr>
      <vt:lpstr>'Tab_3.2 b'!_Ref404783882</vt:lpstr>
      <vt:lpstr>'Tab_3.2 c'!_Ref404783882</vt:lpstr>
      <vt:lpstr>Tab_3.3!_Ref404783889</vt:lpstr>
      <vt:lpstr>Tab_4.3!_Ref404783889</vt:lpstr>
      <vt:lpstr>'Tab_3.4 a'!_Ref404783923</vt:lpstr>
      <vt:lpstr>'Tab_3.4 b'!_Ref404783923</vt:lpstr>
      <vt:lpstr>Tab_4.4!_Ref404783923</vt:lpstr>
      <vt:lpstr>'Tab_3.5 a'!_Ref404783929</vt:lpstr>
      <vt:lpstr>'Tab_3.5 b'!_Ref404783929</vt:lpstr>
      <vt:lpstr>Tab_4.5!_Ref404783929</vt:lpstr>
      <vt:lpstr>'Tab_3.6 a'!_Ref404783936</vt:lpstr>
      <vt:lpstr>'Tab_3.6 b'!_Ref404783936</vt:lpstr>
      <vt:lpstr>Tab_4.6!_Ref404783936</vt:lpstr>
      <vt:lpstr>'Tab_1.15 '!_Ref436828154</vt:lpstr>
      <vt:lpstr>'Tab_2.10 a'!_Ref436835763</vt:lpstr>
      <vt:lpstr>'Tab_2.10 b'!_Ref436835763</vt:lpstr>
      <vt:lpstr>'Tab_2.13 a'!_Ref436835768</vt:lpstr>
      <vt:lpstr>Tab_2.3!_Ref437852665</vt:lpstr>
      <vt:lpstr>'Tab_2.6 a'!_Ref465928327</vt:lpstr>
      <vt:lpstr>'Tab_2.6 b'!_Ref465928327</vt:lpstr>
      <vt:lpstr>Tab_2.9!_Ref466293993</vt:lpstr>
      <vt:lpstr>Tab_2.31!_Ref466294037</vt:lpstr>
      <vt:lpstr>'Tab_1.1 '!_Ref472592657</vt:lpstr>
      <vt:lpstr>'Tab_1.8 '!_Ref497817094</vt:lpstr>
      <vt:lpstr>'Tab_1.7 '!_Ref497817102</vt:lpstr>
      <vt:lpstr>'Tab_1.9 '!_Ref497817115</vt:lpstr>
      <vt:lpstr>'Tab_1.11 '!_Ref497817122</vt:lpstr>
      <vt:lpstr>Tab_3.1!_Ref498018223</vt:lpstr>
      <vt:lpstr>'Tab_3.2 a'!_Ref498018233</vt:lpstr>
      <vt:lpstr>'Tab_3.2 b'!_Ref498018233</vt:lpstr>
      <vt:lpstr>'Tab_3.2 c'!_Ref498018233</vt:lpstr>
      <vt:lpstr>'Tab_3.4 a'!_Ref498018300</vt:lpstr>
      <vt:lpstr>'Tab_3.4 b'!_Ref498018300</vt:lpstr>
      <vt:lpstr>'Tab_3.5 a'!_Ref498018328</vt:lpstr>
      <vt:lpstr>'Tab_3.5 b'!_Ref498018328</vt:lpstr>
      <vt:lpstr>'Tab_3.6 a'!_Ref498018339</vt:lpstr>
      <vt:lpstr>'Tab_3.6 b'!_Ref498018339</vt:lpstr>
      <vt:lpstr>'Tab_1.12 '!_Ref504133022</vt:lpstr>
      <vt:lpstr>'Tab_1.17 '!_Ref531340200</vt:lpstr>
      <vt:lpstr>'Tab_1.3 '!_Ref531600168</vt:lpstr>
      <vt:lpstr>'Tab_1.10 '!_Ref63260651</vt:lpstr>
      <vt:lpstr>Tab_3.7!_Ref66111768</vt:lpstr>
      <vt:lpstr>Tab_3.8!_Ref66111775</vt:lpstr>
      <vt:lpstr>Tab_3.9!_Ref66111782</vt:lpstr>
      <vt:lpstr>Tab_3.10!_Ref66111788</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Maione, Paola</dc:creator>
  <cp:lastModifiedBy>Della Libera Eugenia</cp:lastModifiedBy>
  <dcterms:created xsi:type="dcterms:W3CDTF">2021-03-30T09:22:28Z</dcterms:created>
  <dcterms:modified xsi:type="dcterms:W3CDTF">2022-05-29T20:16:38Z</dcterms:modified>
</cp:coreProperties>
</file>