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astan\Documents\DAM\AMR\Sito Internet\2025\Resoconto gestione finanziaria\File lavorati\"/>
    </mc:Choice>
  </mc:AlternateContent>
  <xr:revisionPtr revIDLastSave="0" documentId="13_ncr:1_{C1D49E3E-4BEC-490F-8D70-CF8F963FF19B}" xr6:coauthVersionLast="47" xr6:coauthVersionMax="47" xr10:uidLastSave="{00000000-0000-0000-0000-000000000000}"/>
  <bookViews>
    <workbookView xWindow="-110" yWindow="-110" windowWidth="19420" windowHeight="10420" xr2:uid="{AC160830-97E5-4637-8298-6BE6BAC244A9}"/>
  </bookViews>
  <sheets>
    <sheet name="Foglio1" sheetId="1" r:id="rId1"/>
  </sheets>
  <definedNames>
    <definedName name="_xlnm._FilterDatabase" localSheetId="0" hidden="1">Foglio1!$A$2:$W$569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9" i="1" l="1"/>
  <c r="W131" i="1"/>
  <c r="W121" i="1"/>
  <c r="W119" i="1"/>
  <c r="T40" i="1"/>
  <c r="W42" i="1"/>
  <c r="T56" i="1" l="1"/>
  <c r="T232" i="1"/>
  <c r="W198" i="1"/>
  <c r="W26" i="1"/>
  <c r="W80" i="1"/>
  <c r="W181" i="1"/>
  <c r="W19" i="1"/>
  <c r="W157" i="1"/>
  <c r="W232" i="1"/>
  <c r="W56" i="1"/>
  <c r="W39" i="1"/>
</calcChain>
</file>

<file path=xl/sharedStrings.xml><?xml version="1.0" encoding="utf-8"?>
<sst xmlns="http://schemas.openxmlformats.org/spreadsheetml/2006/main" count="5198" uniqueCount="1636">
  <si>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</si>
  <si>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</si>
  <si>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</si>
  <si>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</si>
  <si>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</si>
  <si>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</si>
  <si>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</si>
  <si>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</si>
  <si>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</si>
  <si>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</si>
  <si>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</si>
  <si>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</si>
  <si>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</si>
  <si>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</si>
  <si>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</si>
  <si>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</si>
  <si>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</si>
  <si>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</si>
  <si>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</si>
  <si>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</si>
  <si>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</si>
  <si>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</si>
  <si>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</si>
  <si>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</si>
  <si>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</si>
  <si>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</si>
  <si>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</si>
  <si>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</si>
  <si>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</si>
  <si>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</si>
  <si>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</si>
  <si>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</si>
  <si>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</si>
  <si>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</si>
  <si>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Consob - Divisione Amministrazione</t>
  </si>
  <si>
    <t>26-AFFIDAMENTO DIRETTO IN ADESIONE AD ACCORDO QUADRO/CONVENZIONE</t>
  </si>
  <si>
    <t>00488410010</t>
  </si>
  <si>
    <t>Telecom Italia S.p.A.</t>
  </si>
  <si>
    <t>04-PROCEDURA NEGOZIATA SENZA PREVIA PUBBLICAZIONE</t>
  </si>
  <si>
    <t>01-PROCEDURA APERTA</t>
  </si>
  <si>
    <t>01-MANDANTE*02-MANDATARIA</t>
  </si>
  <si>
    <t>02298700010</t>
  </si>
  <si>
    <t>08-AFFIDAMENTO IN ECONOMIA - COTTIMO FIDUCIARIO</t>
  </si>
  <si>
    <t>GWAY SRL</t>
  </si>
  <si>
    <t xml:space="preserve"> 7090456D61</t>
  </si>
  <si>
    <t>Servizio di Internet Service Provider (connettività) nell’ambito del contratto esecutivo del Contratto Quadro OPA (SPC2) + Acquisizione canale comunicazione a 10 Gbps per collegamento informatico sedi (dal 10/9/2019)</t>
  </si>
  <si>
    <t>Fastweb spa</t>
  </si>
  <si>
    <t>03543000370</t>
  </si>
  <si>
    <t>Day Ristoservice spa</t>
  </si>
  <si>
    <t>23-AFFIDAMENTO DIRETTO</t>
  </si>
  <si>
    <t>03533961003</t>
  </si>
  <si>
    <t>04472901000</t>
  </si>
  <si>
    <t xml:space="preserve">Converge S.p.A. </t>
  </si>
  <si>
    <t>77271852C9</t>
  </si>
  <si>
    <t>Apparati di rete e servizi complementari per le sedi Consob di Roma e di Milano (convenz. Consip "Reti locali 6", lotto 1)</t>
  </si>
  <si>
    <t>12878470157</t>
  </si>
  <si>
    <t>FASTWEB SPA</t>
  </si>
  <si>
    <t>02595560968</t>
  </si>
  <si>
    <t>MITSUBISHI ELECTRIC EUROPE B.V.</t>
  </si>
  <si>
    <t>Consob</t>
  </si>
  <si>
    <t>08586300157</t>
  </si>
  <si>
    <t>GFK ITALIA SRL</t>
  </si>
  <si>
    <t>02334550288</t>
  </si>
  <si>
    <t>SIAV SPA</t>
  </si>
  <si>
    <t>03-PROCEDURA NEGOZIATA PREVIA PUBBLICAZIONE</t>
  </si>
  <si>
    <t>KYOCERA DOCUMENT SOLUTIONS ITALIA S.P.A.</t>
  </si>
  <si>
    <t>04272801004</t>
  </si>
  <si>
    <t>TEAM OFFICE SRL</t>
  </si>
  <si>
    <t>Oracle Italia S.r.l. a socio unico</t>
  </si>
  <si>
    <t>Acquisto pubblicazioni non periodiche italiane</t>
  </si>
  <si>
    <t>Z312434375</t>
  </si>
  <si>
    <t>Acquisizione n. 3 server DELL per la sede di Roma componenti accessori e servizi complementari e di manutenzione</t>
  </si>
  <si>
    <t>Z32240C862</t>
  </si>
  <si>
    <t>Acquisizione di n. 4 server, componenti accessori e servizi complementari e di
manutenzione</t>
  </si>
  <si>
    <t>02703120150</t>
  </si>
  <si>
    <t>REUTERS NEWS &amp; MEDIA ITALIA S.R.L.</t>
  </si>
  <si>
    <t>11164410018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</si>
  <si>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</si>
  <si>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</si>
  <si>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</si>
  <si>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</si>
  <si>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00053810149</t>
  </si>
  <si>
    <t>BANCA POPOLARE DI SONDRIO S.C.P.A</t>
  </si>
  <si>
    <t>07945211006</t>
  </si>
  <si>
    <t>INFOCERT SPA</t>
  </si>
  <si>
    <t>SERVIZI DIFFUSIONALI SRL</t>
  </si>
  <si>
    <t>BLOOMBERG FINANCE L.P.</t>
  </si>
  <si>
    <t>02102821002</t>
  </si>
  <si>
    <t>ITALWARE S.R.L.</t>
  </si>
  <si>
    <t>01788080156</t>
  </si>
  <si>
    <t>SECURITALY S.R.L.</t>
  </si>
  <si>
    <t>00051570893</t>
  </si>
  <si>
    <t>03765020965</t>
  </si>
  <si>
    <t>Servizi di Sorveglianza n.2 radiogeni per il controllo di pacchi presso la sede (per il periodo 1 luglio 2019 -30 giugno 2022)</t>
  </si>
  <si>
    <t>PANICHELLI HSC SRLS</t>
  </si>
  <si>
    <t>02963700212</t>
  </si>
  <si>
    <t>07312041002</t>
  </si>
  <si>
    <t>UNIVERSITA' DI TRENTO</t>
  </si>
  <si>
    <t>80211595CD</t>
  </si>
  <si>
    <t>Adesione Convenzione “Consip Tecnologia Server 2” Lotto 3 -  2 server DELL + 5 anni manutenzione</t>
  </si>
  <si>
    <t>80211763D5</t>
  </si>
  <si>
    <t>Adesione Convenzione “Consip Tecnologia Server 2” Lotto 4 - 10 server HP + 5 anni manutenzione</t>
  </si>
  <si>
    <t>LEONARDO - SOCIETA' PER AZIONI</t>
  </si>
  <si>
    <t>80204250585</t>
  </si>
  <si>
    <t>02717560169</t>
  </si>
  <si>
    <t>ARKADIA TRANSLATIONS SRL</t>
  </si>
  <si>
    <t>MORNINGSTAR ITALY SRL</t>
  </si>
  <si>
    <t>00777910159</t>
  </si>
  <si>
    <t>Il Sole 24 Ore S.p.A</t>
  </si>
  <si>
    <t>02313821007</t>
  </si>
  <si>
    <t>INFOCAMERE - SOCIETA' CONSORTILE DI INFORMATICA DELLE CAMERE DI COMMERCIO ITALIANE PER AZIONI</t>
  </si>
  <si>
    <t>03771690967</t>
  </si>
  <si>
    <t>Z222BFB1C9</t>
  </si>
  <si>
    <t>Realizzazione di iniziativa finanziaria in occasione relazione annuale ACF</t>
  </si>
  <si>
    <t>10686030015</t>
  </si>
  <si>
    <t>TAXI1729 O CANOVA PAOLO RIZZUTO DIEGO E ZACCONE SARA S.N.C.</t>
  </si>
  <si>
    <t>Z562BF4152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</si>
  <si>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</si>
  <si>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06496050151</t>
  </si>
  <si>
    <t>Lease Plan Italia Spa</t>
  </si>
  <si>
    <t>Z102BAA499</t>
  </si>
  <si>
    <t>Noleggio e manutenzione triennale di due tappeti personalizzati per sede di Roma dell'Istituto</t>
  </si>
  <si>
    <t>05851410158</t>
  </si>
  <si>
    <t>ELIS ITALIA SPA</t>
  </si>
  <si>
    <t>8234184797</t>
  </si>
  <si>
    <t>Adesione a Convenzione Consip per acqusito n. 270 pc</t>
  </si>
  <si>
    <t>traduzione in lingua russa</t>
  </si>
  <si>
    <t>BLOOMBERG L.P.</t>
  </si>
  <si>
    <t>82296802C7</t>
  </si>
  <si>
    <t>Noleggio - LOTTO 1- n. 43 fotocopiatrici mutlifunzione - Adesione convenzione Consip "Apparecchiature multifunzione 31 - noleggio " dal 1° maggio 2020 al 30 aprile 2025 - ROMA</t>
  </si>
  <si>
    <t>OLIVETTI SPA</t>
  </si>
  <si>
    <t>12086540155</t>
  </si>
  <si>
    <t>RCS Mediagroup spa</t>
  </si>
  <si>
    <t>ZF62C12B8A</t>
  </si>
  <si>
    <t>Noleggio 48 mesi VW
Passat 1.4 Ibrida Plug-in per le esigenze della sede di Roma, 23 giugno 2020 - 22 giugno 2024.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</si>
  <si>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</si>
  <si>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</si>
  <si>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</si>
  <si>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</si>
  <si>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00399810589</t>
  </si>
  <si>
    <t>ISTITUTO POLIGRAFICO E ZECCA DELLO STATO</t>
  </si>
  <si>
    <t>POSTE ITALIANE SPA</t>
  </si>
  <si>
    <t>‭ZEA2C3EA3E‬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</si>
  <si>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</si>
  <si>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</si>
  <si>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VAADIN LTD</t>
  </si>
  <si>
    <t>81036027EA</t>
  </si>
  <si>
    <t>Sistema informatico di analisi semantica basato sulla tecnologia Cogito</t>
  </si>
  <si>
    <t>02608970360</t>
  </si>
  <si>
    <t>Expert System spa</t>
  </si>
  <si>
    <t>8330918B02</t>
  </si>
  <si>
    <t>Affidamento in concessione del servizio di gestione di distributori automatici di bevande e prodotti alimentari presso la sede Consob di Roma (Lotto 1)</t>
  </si>
  <si>
    <t>01038120306</t>
  </si>
  <si>
    <t>Gruppo Illiria spa</t>
  </si>
  <si>
    <t>TIPOGRAFIA EUROSIA S.R.L.</t>
  </si>
  <si>
    <t>00735000572</t>
  </si>
  <si>
    <t>8338091A5B</t>
  </si>
  <si>
    <t>Adesione alla conv. Consip FAcility Management 4 - lotto 11 - sede Consob di Roma</t>
  </si>
  <si>
    <t>07947601006*11205571000*01103180582*04808921003*05617631006*13309491002*00981850597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</si>
  <si>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</si>
  <si>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</si>
  <si>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8263465B08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</si>
  <si>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</si>
  <si>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</t>
  </si>
  <si>
    <t>AXA Assicurazioni S.p.A. * Elips Life Ltd sede secondaria italiana*Generali Italia S.p.A.* Poste Vita S.p.A.*Reale Mutua di Assicurazioni*Società Cattolica di Assicurazione società cooperativa* UnipolSai Assicurazioni S.p.A</t>
  </si>
  <si>
    <t>00409920584</t>
  </si>
  <si>
    <t>GENERALI ITALIA S.P.A.</t>
  </si>
  <si>
    <t>13014760154</t>
  </si>
  <si>
    <t>09771701001</t>
  </si>
  <si>
    <t xml:space="preserve">	05403151003</t>
  </si>
  <si>
    <t>Trenitalia S.p.A.</t>
  </si>
  <si>
    <t>CORTE SUPREMA DI CASSAZIONE</t>
  </si>
  <si>
    <t>33-PROCEDURA NEGOZIATA PER AFFIDAMENTI SOTTO SOGLIA</t>
  </si>
  <si>
    <t>02938930589</t>
  </si>
  <si>
    <t>Celdes S.r.l.</t>
  </si>
  <si>
    <t>845637770E</t>
  </si>
  <si>
    <t>Posto opratore e aggiornamento centrali telefoniche</t>
  </si>
  <si>
    <t>01604010353*09319261005</t>
  </si>
  <si>
    <t>MEAD INFORMATICA S.R.L.*TECHNO CENTER S.P.A.</t>
  </si>
  <si>
    <t>840896409E</t>
  </si>
  <si>
    <t>CONTRATTO per il servizio di gestione di un piano  FLEXIBLE BENEFIT in favore del personale della CONSOB (Lotto 2 CIG 8085365E42  della procedura aperta  svolta da Banca d'Italia per conto della Consob)</t>
  </si>
  <si>
    <t>03269680967</t>
  </si>
  <si>
    <t>EUDAIMON S.P.A.</t>
  </si>
  <si>
    <t>09337161005</t>
  </si>
  <si>
    <t>MULTIDESIGN SRL</t>
  </si>
  <si>
    <t>83540647B2</t>
  </si>
  <si>
    <t>Acquisizione subscription Liferay ex art. 60 del d.lgs. n. 50/2016 tramite protocollo di intesa e accordo attuativo tra BdI-IVASS-CONSOB</t>
  </si>
  <si>
    <t>03304900263</t>
  </si>
  <si>
    <t>SMC TREVISO S.R.L.</t>
  </si>
  <si>
    <t>7911853BA1</t>
  </si>
  <si>
    <t>Fornitura di switch, componenti accessori e servizi complementari</t>
  </si>
  <si>
    <t>04606020875*02504501210*05032840968*00488410010*02517580920</t>
  </si>
  <si>
    <t>ETT di Torrisi felice &amp; Co. Sas*Gepinformatica Srl*Maticmind Spa*Tim Spa*Windtre Spa</t>
  </si>
  <si>
    <t>Z062AF6F03</t>
  </si>
  <si>
    <t>Corso di formazione in n. 30 giornate per il personale della Divisione Infrastrutture Informative</t>
  </si>
  <si>
    <t>00518460019</t>
  </si>
  <si>
    <t>Politecnico di Torino</t>
  </si>
  <si>
    <t>8272047521</t>
  </si>
  <si>
    <t>Accordo quadro per servizi di catering presso le sedi Consob di Roma</t>
  </si>
  <si>
    <t>03901021000*07200021009*04991070485*02787771217*01647310562*13008381009</t>
  </si>
  <si>
    <t>GIOLITTI CATERING SRL*LA PICCOLA GIAN.DES.*PIRENE SRL* RI.CA. SRL*PROMOTUSCIA VIAGGI E CONGRESSI SRL*VERTEC SRL</t>
  </si>
  <si>
    <t>03901021000</t>
  </si>
  <si>
    <t>GIOLITTI CATERING SRL</t>
  </si>
  <si>
    <t>AXWAY SRL</t>
  </si>
  <si>
    <t>HONEYWELL SRL</t>
  </si>
  <si>
    <t>‭8494733B6C‬</t>
  </si>
  <si>
    <t>MEPA - Servizio di manutenzione dei sistemi HPE, 01-gennaio 2021 - 31 dicembre 2024 - 2 offerte</t>
  </si>
  <si>
    <t>04472901000*05231661009</t>
  </si>
  <si>
    <t>Converge S.p.A.*R1 S.p.A.</t>
  </si>
  <si>
    <t>CONVERGE SPA</t>
  </si>
  <si>
    <t>‭Z772F740D3‬</t>
  </si>
  <si>
    <t>Registrazione al Social Science Reserch Network ((SSRN), triennio 2021-2024.</t>
  </si>
  <si>
    <t>ELSEVIER SCIENCE</t>
  </si>
  <si>
    <t>‭8458188D88‬</t>
  </si>
  <si>
    <t>Acquisizione n. 7 server HPE convenzione Consip "Tecnologia Server 2" (lotto 4) ed estensione a 5 anni del servizio di manutenzione.</t>
  </si>
  <si>
    <t>‭845817854A‬</t>
  </si>
  <si>
    <t>Acquisizione n. 3 server Dell convenzione Consip "Tecnologia Server 2" (lotto 2) ed estensione a 5 anni del servizio di manutenzione.</t>
  </si>
  <si>
    <t> 8474297B1A</t>
  </si>
  <si>
    <t>Adesione a Convenzione Consip per l'acquisto di 200 pc</t>
  </si>
  <si>
    <t>05773090013</t>
  </si>
  <si>
    <t>ITD Solution SpA</t>
  </si>
  <si>
    <t>8522514908</t>
  </si>
  <si>
    <t>Servizio di manutenzione per i sistemi DELL presso le sedi Consob di Roma e Milano</t>
  </si>
  <si>
    <t>05032840968*04472901000*05231661009</t>
  </si>
  <si>
    <t>Maticmind S.p.A*Converge S.p.A.*R1 S.p.A.</t>
  </si>
  <si>
    <t>028127106002</t>
  </si>
  <si>
    <t>Bsistemi SRL</t>
  </si>
  <si>
    <t>77610740E0</t>
  </si>
  <si>
    <t>outsourcing servizi di sviluppo, manutenzione e gestione dei sistemi informativi della Consob - Lotto 2</t>
  </si>
  <si>
    <t>08450891000*05982771007*10121480015*03976440242</t>
  </si>
  <si>
    <t>Almaviva Spa*Eustema Spa*Consorzio Reply* S.M.I. Technology and Consulting S.r.l.</t>
  </si>
  <si>
    <t>02-mandataria*01-mandante*01-mandante*01-mandante*</t>
  </si>
  <si>
    <t>7761072F35</t>
  </si>
  <si>
    <t>outsourcing servizi di svilupo, manutenzione e gestione dei sistemi informativi della Consob - Lotto 1</t>
  </si>
  <si>
    <t>00967720285*01442240030*06310880585*07090920583</t>
  </si>
  <si>
    <t>Engineering Ingegneria Informatica S.p.A*IBM ITALIA S.p.A.*Sistemi Informativi S.r.l.*Open System S.r.l.</t>
  </si>
  <si>
    <t>02-mandataria*01-mandante*01-mandante*01-mandante</t>
  </si>
  <si>
    <t xml:space="preserve">Z632EB2513 </t>
  </si>
  <si>
    <t>Fornitura di licenza Autocad LT 2021 (sottoscrizione triennale)</t>
  </si>
  <si>
    <t>03929361008</t>
  </si>
  <si>
    <t>DESCOR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</si>
  <si>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</si>
  <si>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</si>
  <si>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</si>
  <si>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</si>
  <si>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</si>
  <si>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</si>
  <si>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01202150320</t>
  </si>
  <si>
    <t>‭ZA7309B8D6‬</t>
  </si>
  <si>
    <t>Servizio di postalizzazione host to host, marzo 2021-febbraio 2023.</t>
  </si>
  <si>
    <t>8619032A34</t>
  </si>
  <si>
    <t>Servizio di manutenzione storage NetApp sedi di Roma e Milano 01 maggio 2021 - 31 gennaio 2023.</t>
  </si>
  <si>
    <t>05231661009*02252270398*04108030281</t>
  </si>
  <si>
    <t>R1 S.p.A.*Tomware S.c.a.r.l.*Arslogica Sistemi S.r.l.</t>
  </si>
  <si>
    <t>05231661009</t>
  </si>
  <si>
    <t>R1 S.P.A</t>
  </si>
  <si>
    <t>86391682F7</t>
  </si>
  <si>
    <t>Fornitura apparati per videoconferenze con servizio manutenzione</t>
  </si>
  <si>
    <t>8592797866</t>
  </si>
  <si>
    <t>SERVIZIO DI MANUTENZIONE ORDINARIA DELLE LICENZE D'USO SOFTWARE DEMACO 2021-2023 CON OPZIONE PER UN ULTERIORE ANNO</t>
  </si>
  <si>
    <t>8660984618</t>
  </si>
  <si>
    <t>quota CONSOB del contratto per la vigilanza armata fissa presso la sede di Roma comprese aree condominiali CONSOB-AGCM (inclusa opzione di proroga)(CIG derivato CONSOB 8660984618)- Lotto 5 (CIG 8009713045) della gara svolta da BdI in qualità di SA</t>
  </si>
  <si>
    <t>02269520645</t>
  </si>
  <si>
    <t>POLIZIOTTO NOTTURNO S.R.L.</t>
  </si>
  <si>
    <t>8664305AAA</t>
  </si>
  <si>
    <t>Banca dati Bloomberg 2 licenze (RM-MI) 2021-2023  biennale dal 01 giugno 2021 al 31 maggio 2023</t>
  </si>
  <si>
    <t>Z0130BDC4C</t>
  </si>
  <si>
    <t>Manutenzione 2 licenze network software Mathematica</t>
  </si>
  <si>
    <t>01408650511</t>
  </si>
  <si>
    <t>ADALTA SNC</t>
  </si>
  <si>
    <t>10556200961</t>
  </si>
  <si>
    <t>INFRONT ITALIA SRL</t>
  </si>
  <si>
    <t>‭ZBB31312A6‬</t>
  </si>
  <si>
    <t>Abbonamento alla Banca dati Mediaddress dal 30 aprile 2021 al 29 aprile 2023.</t>
  </si>
  <si>
    <t>MEDIADATA S.R.L.</t>
  </si>
  <si>
    <t>Day Ristoservice S.p.a.</t>
  </si>
  <si>
    <t>85873086BC</t>
  </si>
  <si>
    <t>Sistema dedicato alla vigilanza sui
mercati finanziari (“ARGO PRO”) e rinnovo della relativa convenzione con Borsa Italiana S.p.A.
Italiana S.p.A. 01/09/2021- 28/02/2024.</t>
  </si>
  <si>
    <t>120066470159</t>
  </si>
  <si>
    <t>BORSA ITALIANA S.p.A.</t>
  </si>
  <si>
    <t>12066470159</t>
  </si>
  <si>
    <t>‭Z5C31B69FF‬</t>
  </si>
  <si>
    <t>Servizio di delivery per il notiziario MF Dow Jones Professional dal 01-06-2021 al 31-05-2023.</t>
  </si>
  <si>
    <t>TELPRESS ITALIA SPA</t>
  </si>
  <si>
    <t>‭ZA23175FD7‬</t>
  </si>
  <si>
    <t>Manutenzione assistenza e aggiornamento software TOSCA (Telpress) 09 maggio 2021- 08 maggio 2023.</t>
  </si>
  <si>
    <t>‭ZA1323A7EF‬</t>
  </si>
  <si>
    <t>Manutenzione radiogeni per controllo pacchi e bagagli per la sede di Roma 01 luglio 2021 - 30 giugno 2023.</t>
  </si>
  <si>
    <t>03558340406</t>
  </si>
  <si>
    <t>‭8708453ABF‬</t>
  </si>
  <si>
    <t>Servizi relativi alla gestione della sicurezza sul lavoro per la sede di e Roma  (conv. Consip "SIC 4", lotto 6), triennio 2021-2024.</t>
  </si>
  <si>
    <t>03533961003*14530191007*13081080155*10437871006*01764710669*02242161202*07273351002</t>
  </si>
  <si>
    <t>Sintesi spa*Sintesi Sanità srl*Adecco Formazione srl*Archè scarl*CSA Team srl*NIER Ingegneria spa*Projit srl</t>
  </si>
  <si>
    <t>‭ZC631B6927‬</t>
  </si>
  <si>
    <t>Abbonamento al notiziario MF Dow Jones Professional dal 01-06-2021 al 31-05-2023.</t>
  </si>
  <si>
    <t>MF NEWSWIRES SRL</t>
  </si>
  <si>
    <t>‭Z5A31DFB5A‬</t>
  </si>
  <si>
    <t>Acquisto di licenze di librerie grafiche Vaadin per 10 sviluppatori. dal 07/06/2021 al 06/06/2023</t>
  </si>
  <si>
    <t>‭8692297666‬</t>
  </si>
  <si>
    <t xml:space="preserve">Acquisizione di una nuova soluzione antimalware, manutenzione e supporto on call e supporto a consumo 2021-2026 (appalto con BDI) - CIG padre 83829640BD </t>
  </si>
  <si>
    <t>02556430987</t>
  </si>
  <si>
    <t>INNOVERY S.P.A.</t>
  </si>
  <si>
    <t>8729837962</t>
  </si>
  <si>
    <t>Sistema di gestione documentale e relativi servizi</t>
  </si>
  <si>
    <t>87010437D3</t>
  </si>
  <si>
    <t>Lotto 1 -  Copertura assicurativa della Consob verso terzi e dipendenti (RCT/O)</t>
  </si>
  <si>
    <t>05888011003*00409920584*04341001214*04948660651*06148541219*12021900159*15385261001*05541790654*97819940152*08166591217</t>
  </si>
  <si>
    <t>UNIPOLSAI ASSICURAZIONI SPA*GENERALI ITALIA SPA*ALLIANZ SPA*AXA ASSICURAZIONI SPA* SOCIETÀ REALE MUTUA DI ASSICURAZIONE*VITTORIA ASSICURAZIONI SPA*GROUPAMA ASSICURAZIONI SPA*SARA ASSICURAZIONI SPA*AIG EUROPE S.A.*AMISSIMA ASSICURAZIONI SPA</t>
  </si>
  <si>
    <t>08166591217</t>
  </si>
  <si>
    <t>AMISSIMA ASSICURAZIONI SPA</t>
  </si>
  <si>
    <t>8701130F9C</t>
  </si>
  <si>
    <t>Lotto 2 - Copertura assicurativa contro i rischi al patrimonio mobile e immobile della Consob (ALL RISK PROPERTY)</t>
  </si>
  <si>
    <t>05541790654*08166591217</t>
  </si>
  <si>
    <t>SARA ASSICURAZIONI SPA*AMISSIMA ASSICURAZIONI SPA</t>
  </si>
  <si>
    <t>02-MANDATARIA*01-MANDANTE</t>
  </si>
  <si>
    <t>87895863D3</t>
  </si>
  <si>
    <t>Servizi di telefonia mobile (conv. Consip "Telefonia mobile 8")</t>
  </si>
  <si>
    <t>TELECOM ITALIA S.P.A.</t>
  </si>
  <si>
    <t>THE MATHWORKS SRL</t>
  </si>
  <si>
    <t>CASA DELL APE MAIA SRLS</t>
  </si>
  <si>
    <t>‭Z553291E30‬</t>
  </si>
  <si>
    <t>Affidamento, ai sensi dell'art. 63, comma 2, lett. b), sub 2 e 3, del d.lgs. n. 50/2016 s.m.i., del servizio Market Connect Feed Argo, per il periodo 1 settembre 2021 29 febbraio 2024.</t>
  </si>
  <si>
    <t>‭ZB53293133‬</t>
  </si>
  <si>
    <t>Acquisizione di 1 licenza Finereader Server e servizio di manutezione dal 01 agosto 2021 al 31 luglio 2024.</t>
  </si>
  <si>
    <t>ABBYY UK</t>
  </si>
  <si>
    <t>*</t>
  </si>
  <si>
    <t>ZF03307171</t>
  </si>
  <si>
    <t>manutenzione e assistenza Oracle Solaris</t>
  </si>
  <si>
    <t>88483945B8</t>
  </si>
  <si>
    <t>Esercizio dell'opzione di rinnovo del contratto per il servizio di traduzione di atti e documenti inerenti all'attività istituzionale della CONSOB dal 01 ottobre 2021 al 30 settembre 2023.</t>
  </si>
  <si>
    <t>02991230588</t>
  </si>
  <si>
    <t>‭882569276F‬</t>
  </si>
  <si>
    <t>Fornitura dei buoni pasto elettronici per i dipendenti delle sedi di Milano e Roma convenzione Consip 'Buoni pasto 9' - Lotti 1 (Lombardia) e 7 (Lazio) Ottobre 2021 - settembre 2023.</t>
  </si>
  <si>
    <t>01014660417</t>
  </si>
  <si>
    <t>EDENRED ITALIA SRL</t>
  </si>
  <si>
    <t>9000449D77</t>
  </si>
  <si>
    <t>Conv.Consip 'Licenze sw multibrand 3' L3 - Nuove licenze Filenet P8</t>
  </si>
  <si>
    <t>Infront Italia S.r.l.</t>
  </si>
  <si>
    <t>CONSORZIO ABI LAB - CENTRO DI RICERCA E INNOVAZIONE PER LA BANCA</t>
  </si>
  <si>
    <t>Infocamere - società consortile di informatica delle camere di commercio italiane per azioni</t>
  </si>
  <si>
    <t>ICE DATA SERVICES ITALY S.R.L.</t>
  </si>
  <si>
    <t>01739090460</t>
  </si>
  <si>
    <t>GENIO BUSINESS SRL</t>
  </si>
  <si>
    <t>‭892453466F‬</t>
  </si>
  <si>
    <t>Acquisizione licenze d¿uso SAS mediante la Convenzione CONSIP Licenze Software</t>
  </si>
  <si>
    <t>R1 S.p.A.</t>
  </si>
  <si>
    <t>Morningstar Italy S.r.l.</t>
  </si>
  <si>
    <t>01501640666</t>
  </si>
  <si>
    <t>TSTAT SRL</t>
  </si>
  <si>
    <t>‭88967820C4‬</t>
  </si>
  <si>
    <t>Adesione a convenzione Licenze software multibrand 3 - lotto 4 - Software Redhat durata 36 mesi.</t>
  </si>
  <si>
    <t>‭Z6A33F9179‬</t>
  </si>
  <si>
    <t>Acquisto n. 100 kit smartcard, n. 50.000 marche temporali, 500 codici rinnovo certificati FD.</t>
  </si>
  <si>
    <t>IL SOLE 24 ORE SPA</t>
  </si>
  <si>
    <t>901466835E</t>
  </si>
  <si>
    <t xml:space="preserve">Manutenzione specialistica MELIS A1 Replace Multi </t>
  </si>
  <si>
    <t>‭9098344EF9‬</t>
  </si>
  <si>
    <t>Acquisizione di n. 89 caselle di posta elettronica certificata (PEC) e servizio di supporto operativo 01 marzo 2022 - 28 febbraio 2025.</t>
  </si>
  <si>
    <t>‭889744972F‬</t>
  </si>
  <si>
    <t>Rinnovo della manuntenzione di n. 425 licenze Filenet P8,  dal 01 febbraio 2022 al 31 gennaio 2023.</t>
  </si>
  <si>
    <t>‭91507551EA‬</t>
  </si>
  <si>
    <t>Manutenzione e supporto software DPS backup DELL EMC, 22 marzo 2022 - 21 marzo 2024</t>
  </si>
  <si>
    <t>‭9059254CE3‬</t>
  </si>
  <si>
    <t>Servizio di indagine e approfondimento "l'approccio alla finanza e agli investimenti delle famiglie italiane" (GFK) - anno 2022.</t>
  </si>
  <si>
    <t>GFK Italia S.r.l.</t>
  </si>
  <si>
    <t>‭ZE527CA841‬</t>
  </si>
  <si>
    <t>n. 4 Fuel card per la fornitura di carburante autovetture di Roma gennaio 2022 - 30 novembre 2024.</t>
  </si>
  <si>
    <t xml:space="preserve"> 00435970587</t>
  </si>
  <si>
    <t>Kuwait Petroleum Italia S.p.A</t>
  </si>
  <si>
    <t>9074339D6C</t>
  </si>
  <si>
    <t>Banca dati Bloomberg 3 licenze piu allineamento scadenze al 31 maggio 2023</t>
  </si>
  <si>
    <t>9180047E6C</t>
  </si>
  <si>
    <t>Noleggio annuale software Brokerinfo 22-23</t>
  </si>
  <si>
    <t>‭10991370155‬</t>
  </si>
  <si>
    <t>ATS ADVANCED TECHNOLOGY SOLUTIONS SPA</t>
  </si>
  <si>
    <t>03552260246</t>
  </si>
  <si>
    <t>‭9011980927‬</t>
  </si>
  <si>
    <t>Servizio di deposito e archiviazione della documentazione istituzionale, sede di Milano (lotto 2) dal 01 maggio 2022 al 30 aprile 2025.</t>
  </si>
  <si>
    <t>06378620014*02782820340*05195930580*07645580965*02054100678*10729070150*04345600482*08934821003</t>
  </si>
  <si>
    <t>ARCOBALENO COOPERATIVA SOCIALE*BATTIONI LOGISTICA S.R.L.*BUCAP S.P.A.*FDM BUSINESS SERVICES S.R.L. A SOCIO UNICO*ISPAR S.R.L.*ITALARCHIVI S.R.L.*MARNO S.R.L.*MOVING SERVICE PARTNERSHIP S.P.A.</t>
  </si>
  <si>
    <t>‭07645580965‬</t>
  </si>
  <si>
    <t>FDM BUSINESS SERVICES S.R.L. A SOCIO UNICO</t>
  </si>
  <si>
    <t>‭901197228F‬</t>
  </si>
  <si>
    <t>Servizio di deposito e archiviazione della documentazione istituzionale, sede di Roma (lotto1) dal 01 maggio 2022 al 30 aprile 2025.</t>
  </si>
  <si>
    <t>11549981006*06378620014*02782820340*05195930580*00700380603*07645580965*02054100678*10729070150*04345600482*08934821003*01198700773</t>
  </si>
  <si>
    <t>ALBA S.R.L.*ARCOBALENO COOPERATIVA SOCIALE*BATTIONI LOGISTICA SRL*BUCAP S.P.A.*DE VELLIS SERVIZI GLOBALI S.R.L.*FDM BUSINESS SERVICES S.R.L.*ISPAR S.R.L.*ITALARCHIVI S.R.L.*MARNO S.R.L.*MOVING SERVICE PARTNERSHIP S.P.A.*STELLA ALL IN ONE S.R.L.</t>
  </si>
  <si>
    <t>‭02782820340‬</t>
  </si>
  <si>
    <t>BATTIONI LOGISTICA</t>
  </si>
  <si>
    <t>03921070615</t>
  </si>
  <si>
    <t>ZARA APPALTI SRL</t>
  </si>
  <si>
    <t>9273890022</t>
  </si>
  <si>
    <t>CONTRATTO ATTUATIVO ACCORDO QUADRO MANUTENZIONE EDILE CONSOB _AGCM 2021 LOTTO 1 (CIG derivato dal CIG 89995653FA) - importo comprensivo di rinnovo e proroga tecnica</t>
  </si>
  <si>
    <t>01066780584</t>
  </si>
  <si>
    <t>8993899040</t>
  </si>
  <si>
    <t>Fornitura di apparati Netapp per il potenziamento dello storage di Roma</t>
  </si>
  <si>
    <t>01680600333*02717790212*05231661009*04755861004*02508100928</t>
  </si>
  <si>
    <t>Be team srl*NTS Italy srl*R1 spa*Softway srl*Tiscali Italia spa</t>
  </si>
  <si>
    <t>R1 spa</t>
  </si>
  <si>
    <t>9046036110</t>
  </si>
  <si>
    <t>Formazione Intelligenza Artificiale destinata al personale della DIF, Febbraio-luglio 2022.</t>
  </si>
  <si>
    <t>ZC432F5117</t>
  </si>
  <si>
    <t>Acquisizione di dispositivi di
connessione di rete (“switch”),
componenti accessori e servizi
complementari per le infrastrutture
informatiche delle sedi di Roma e Milano</t>
  </si>
  <si>
    <t>02824320176*05032840968*00488410010*01803850401</t>
  </si>
  <si>
    <t>Lutech spa*Matic Mind spa*Telecom Italia spa*Vem Sistemi spa</t>
  </si>
  <si>
    <t>Z2E3490AAB</t>
  </si>
  <si>
    <t>Fornitura carburante - Sede Consob di Roma (AQ Consip "Fuel Card 2")</t>
  </si>
  <si>
    <t>Italiana Petroli spa</t>
  </si>
  <si>
    <t>03349070361</t>
  </si>
  <si>
    <t>ZE3333B247</t>
  </si>
  <si>
    <t>Fornitura della fornitura della piattaforma telematica di negoziazione “TuttoGare”</t>
  </si>
  <si>
    <t>01850570746</t>
  </si>
  <si>
    <t>Studio Amica srlu</t>
  </si>
  <si>
    <t>Noleggo di nr. 3 Ford Focus per le sedi Consob di Roma e di Milano</t>
  </si>
  <si>
    <t>Z1834F2191</t>
  </si>
  <si>
    <t>N. 40 abbonamenti annuali digitali al servizio "la Repubblica +" 15/02/2022-14/02/2023</t>
  </si>
  <si>
    <t>06979891006</t>
  </si>
  <si>
    <t>GEDI Digital srl</t>
  </si>
  <si>
    <t>Z22352784A</t>
  </si>
  <si>
    <t>Fornitura di quotidiani e periodici cartacei presso la sede Consob di Roma 2022/23</t>
  </si>
  <si>
    <t>12156521002</t>
  </si>
  <si>
    <t>Z38359611A</t>
  </si>
  <si>
    <t>N. 30 abbonamenti digitali annuali al 'Corriere della Sera' 2022/23</t>
  </si>
  <si>
    <t>‭Z69365B6AC‬</t>
  </si>
  <si>
    <t>Rinnovo manutenzione licenze software Matlab 01 07 2022 - 30 06 2023.</t>
  </si>
  <si>
    <t>‭08333270018‬</t>
  </si>
  <si>
    <t>‭924589411A‬</t>
  </si>
  <si>
    <t>Licenze software e servizi accessori, convenzione ''Microsoft Enterprise Agreement 6'' (MSEA 6) - dal 01 luglio 2022 al 30 giugno 2025</t>
  </si>
  <si>
    <t>TELECOM ITALIA SPA</t>
  </si>
  <si>
    <t>‭00488410010‬</t>
  </si>
  <si>
    <t>‭ZE13597DFC‬</t>
  </si>
  <si>
    <t>Rinnovo gestionale WMS (WorldShare Management Services) per la Biblioteca, 01 maggio 2022 - 30 aprile 2024.</t>
  </si>
  <si>
    <t>‭04011340488‬</t>
  </si>
  <si>
    <t>OCLC S.R.L.</t>
  </si>
  <si>
    <t>‭Z933451D75‬</t>
  </si>
  <si>
    <t>Software Liferay Enterprise Search di Produzione dal 01-06-2022 al 31-05-2024.</t>
  </si>
  <si>
    <t>‭03304900263‬</t>
  </si>
  <si>
    <t>‭ZA136CA6B0‬</t>
  </si>
  <si>
    <t>Affidamento diretto, previo confronto tra preventivi, per l'acquisizione di n. 13 giornate di formazione per il personale della DIF per gestire, amministrare e manutenere la piattaforma RedHat Openshift.</t>
  </si>
  <si>
    <t>11702620151*07165600961</t>
  </si>
  <si>
    <t>Fast Lane S.r.l.*Extraordy S.r.l.</t>
  </si>
  <si>
    <t>‭‬11702620151</t>
  </si>
  <si>
    <t>Fastlane S.r.l.</t>
  </si>
  <si>
    <t>‭'922993929E‬</t>
  </si>
  <si>
    <t>Acquisizione di n. 22 sottoscrizioni triennali RedHat mediante adesione alla</t>
  </si>
  <si>
    <t>Converge S.p.A.</t>
  </si>
  <si>
    <t>‭04472901000‬</t>
  </si>
  <si>
    <t>‭Z38359611A‬</t>
  </si>
  <si>
    <t>N. 30 abbonamenti digitali al Corriere della Sera 16/04/2022-15/04/2023</t>
  </si>
  <si>
    <t>RCS MEDIAGROUP SPA</t>
  </si>
  <si>
    <t>‭12086540155‬</t>
  </si>
  <si>
    <t>‭‬</t>
  </si>
  <si>
    <t>‭922907057E‬</t>
  </si>
  <si>
    <t>Buoni pasto elettronici dipendenti di Roma - Adesione alla convenzione Consip "Buoni pasto 9", Lotto 7, giugno 2022 - settembre 2023.</t>
  </si>
  <si>
    <t>‭08122660585‬</t>
  </si>
  <si>
    <t>REPAS LUNCH COUPON</t>
  </si>
  <si>
    <t>REPAS LUNCH COUPON SRL</t>
  </si>
  <si>
    <t>ABC MARKETING SRL</t>
  </si>
  <si>
    <t>‭Z1D3618D02‬</t>
  </si>
  <si>
    <t>Affidamento diretto ex art. 1, comma 2, lett. a), d.l. 76/2020, conv. in l. 120/2020, tramite ordine di acquisto sul M.E.P.A, per l'acquisizione di n. 1.500 licenze antivirus Symantec</t>
  </si>
  <si>
    <t>*04066840283</t>
  </si>
  <si>
    <t>ITS S.r.l. - società unipersonale</t>
  </si>
  <si>
    <t>‭04066840283‬</t>
  </si>
  <si>
    <t>‭92583529C2‬</t>
  </si>
  <si>
    <t>Servizio di supporto in materia di feed-back sui comportamenti manageriali biennio 2022 2023.</t>
  </si>
  <si>
    <t>00421250481</t>
  </si>
  <si>
    <t>GIUNTI Psychometrics S.r.l.</t>
  </si>
  <si>
    <t>‭00421250481‬</t>
  </si>
  <si>
    <t>GIUNTI PSYCHOMETRICS S.R.L.</t>
  </si>
  <si>
    <t>‭Z1B36D41C3‬</t>
  </si>
  <si>
    <t>Affidamento diretto per l'acquisizione di n. 1250 licenze antispam Libraesva, 06 agosto 2022 - 05 agosto 2023.</t>
  </si>
  <si>
    <t>14559061008*02256810348*06984320017‬</t>
  </si>
  <si>
    <t>Cyber-Bee S.r.l.*Ilger.com S.r.l.*Show.it S.r.l.</t>
  </si>
  <si>
    <t>‭06984320017‬</t>
  </si>
  <si>
    <t>SHOW.IT S.R.L.</t>
  </si>
  <si>
    <t>92618017F7</t>
  </si>
  <si>
    <t>Servizi di assistenza sanitaria e di medicina preventiva (check-up) per il personale in servizio e in quiescenza della Consob -  (procedura aperta  svolta da Banca d'Italia per conto di Consob, AGCM e ACN - CIG 9022882DC3)</t>
  </si>
  <si>
    <t>94053730266</t>
  </si>
  <si>
    <t>Cassa Previgen Assistenza</t>
  </si>
  <si>
    <t>9262365964</t>
  </si>
  <si>
    <t>Servizio di supporto specialistico RedHat (n. 796 Consultant Unit)</t>
  </si>
  <si>
    <t>04472901000*11673301005*07776231008</t>
  </si>
  <si>
    <t>Converge S.p.A.*Gway S.r.l.*Hms It S.r.l.</t>
  </si>
  <si>
    <t>Z5A36897DD</t>
  </si>
  <si>
    <t>Servizio di asilo nido anno pedagogico 2022-2023 senza obbligo di convenzionamento da parte Consob</t>
  </si>
  <si>
    <t>9252857326</t>
  </si>
  <si>
    <t>Servizio di cassa in favore della Consob - esercizio opzione di rinnovo</t>
  </si>
  <si>
    <t>9163194AE4</t>
  </si>
  <si>
    <t>Manutenzione Oracle Premier Support per SC M7 (supercluster)</t>
  </si>
  <si>
    <t>04108030281*02991230588*05380651009*05231661009*03976440242</t>
  </si>
  <si>
    <t>Arslogica sistemi srl*GD Grafidata srl*Kay Systems italia srl*R1 spa*SMI technologies and consulting srl</t>
  </si>
  <si>
    <t>‭Z2A3707689‬</t>
  </si>
  <si>
    <t>Rinnovo convenzione Banca dati Italgiureweb 01 agosto 2022 - 31 luglio 2023.</t>
  </si>
  <si>
    <t>‭940903989B‬</t>
  </si>
  <si>
    <t>Affidamento del servizio di migrazione del software Brokerinfo ad Euronext FASE1, fine attività marzo 2023.</t>
  </si>
  <si>
    <t>A.T.S. S.p.A.</t>
  </si>
  <si>
    <t>‭Z9A37BE311‬</t>
  </si>
  <si>
    <t>Integrazione del servizio di indagine e approfondimento "l'approccio alla finanza e agli investimenti delle famiglie italiane" (GFK) - anno 2022.</t>
  </si>
  <si>
    <t>31-AFFIDAMENTO DIRETTO PER VARIANTE SUPERIORE AL 20% DELL'IMPORTO CONTRATTUALE</t>
  </si>
  <si>
    <t>‭08586300157‬</t>
  </si>
  <si>
    <t>GFK S.r.l.</t>
  </si>
  <si>
    <t>0000000000</t>
  </si>
  <si>
    <t>Contributo per progetto di ricerca sperimentale relazione consulente-cliente (attivazione accordo siglato nel mese di febbraio 2022)</t>
  </si>
  <si>
    <t>‭04400441004‬</t>
  </si>
  <si>
    <t>UNIVERSITA' DEGLI STUDI DI ROMA TRE</t>
  </si>
  <si>
    <t>‭933765088A‬</t>
  </si>
  <si>
    <t>Autorizzazione esercizio opzione rinnovo stampa e consegna pubblicazioni istituzionali dal12.08.2022 all'11.08.2023</t>
  </si>
  <si>
    <t>‭07155490589‬</t>
  </si>
  <si>
    <t>‭9324904237‬</t>
  </si>
  <si>
    <t>affidamento del servizio di monitoraggio dati (rassegna stampa) dal 01/10/2022 al 31/12/2023</t>
  </si>
  <si>
    <t>Data Stampa S.r.l.</t>
  </si>
  <si>
    <t>‭‬4982350581</t>
  </si>
  <si>
    <t>DATA STAMPA SRL</t>
  </si>
  <si>
    <t>Z4E372EFD1</t>
  </si>
  <si>
    <t>Contratto esecutivo di Accordo Quadro per servizio di brokeraggio (polizze RCT e All Risk)</t>
  </si>
  <si>
    <t>01699520159</t>
  </si>
  <si>
    <t>MARSH SPA</t>
  </si>
  <si>
    <t>9426497F65</t>
  </si>
  <si>
    <t>Abbonamento banca dati De Jure triennale (1/10/22-30/9/25)</t>
  </si>
  <si>
    <t>00829840156</t>
  </si>
  <si>
    <t>GIUFFRE FRANCIS LEFEBVRE</t>
  </si>
  <si>
    <t>00889410247</t>
  </si>
  <si>
    <t>9334750F60</t>
  </si>
  <si>
    <t>Acquisizione licenze d'uso e servizi associati a prodotti Checkpoint per la cybersecurity mediante procedura negoziata ex art. 1, c. 2, lett. b) della legge 120 del 2020 s.m.i.</t>
  </si>
  <si>
    <t>02991230588*03349070361*15379561002</t>
  </si>
  <si>
    <t>GD Grafidata S.r.l.* IFI Consulting S.r.l.* S3K S.p.A.</t>
  </si>
  <si>
    <t xml:space="preserve"> IFI Consulting S.r.l.</t>
  </si>
  <si>
    <t>Z1537111AC</t>
  </si>
  <si>
    <t>9398359B30</t>
  </si>
  <si>
    <t>Servizio di supporto nella gestione delle prove scritte in occasione delle procedure concorsuali bandite dalla Consob per l’assunzione di personale di ruolo di “Vice Assistente” e “Operatore”</t>
  </si>
  <si>
    <t>02290620992*12852900153*03053880922</t>
  </si>
  <si>
    <t>Merito Srl*Selexi Srl*SP Selezione Personale Srl</t>
  </si>
  <si>
    <t>03053880922</t>
  </si>
  <si>
    <t>Sp Selezione Personale Srl</t>
  </si>
  <si>
    <t>Z7C375C01D</t>
  </si>
  <si>
    <t>Campagna di vaccinazione antinfluenzale n. 235 vaccini 2022-2023 per il personale Consob delle sedi di Roma e di Milano</t>
  </si>
  <si>
    <t>Generali Welion Scarl</t>
  </si>
  <si>
    <t>Z8037C8E81</t>
  </si>
  <si>
    <t>CONSOB - Divisione Amministrazione</t>
  </si>
  <si>
    <t/>
  </si>
  <si>
    <t>Z00384FC55</t>
  </si>
  <si>
    <t>Acquisto di una licenza Corporate Account della durata di 24 mesi della banca dati "Statista"</t>
  </si>
  <si>
    <t>STATISTA GMBH</t>
  </si>
  <si>
    <t>9549070DD6</t>
  </si>
  <si>
    <t>Manutenzione annuale di n. 425 licenze e fornitura nuove licenze sw Filenet P8 - Convenzione Consip “Licenze Software Multibrand 4” Lotto 3</t>
  </si>
  <si>
    <t>ITALWARE SRL</t>
  </si>
  <si>
    <t>94296129FB</t>
  </si>
  <si>
    <t>Manutenzione licenze software Oracle per l'anno 2023</t>
  </si>
  <si>
    <t>ZA93805A6A</t>
  </si>
  <si>
    <t>Servizio di accesso alle banche dati Telemaco e EBR</t>
  </si>
  <si>
    <t xml:space="preserve">INFOCAMERE - SOCIETA' CONSORTILE DI INFORMATICA DELLE CAMERE DI COMMERCIO ITALIANE PER AZIONI </t>
  </si>
  <si>
    <t>ZE537E4F54</t>
  </si>
  <si>
    <t>Servizio di accesso alla banca dati Data feed Morningstar</t>
  </si>
  <si>
    <t xml:space="preserve">MORNINGSTAR ITALY SRL </t>
  </si>
  <si>
    <t>Z263805776</t>
  </si>
  <si>
    <t>Servizio di accesso alla banca dati Genio Compliance</t>
  </si>
  <si>
    <t xml:space="preserve">GENIO BUSINESS SRL </t>
  </si>
  <si>
    <t>Z37380591A</t>
  </si>
  <si>
    <t>Servizio di accesso alla banca dati Market Connect web</t>
  </si>
  <si>
    <t xml:space="preserve">INFRONT ITALIA SRL </t>
  </si>
  <si>
    <t>Z6138056B2</t>
  </si>
  <si>
    <t>Servizio di accesso alla banca dati Infront Professional Terminal</t>
  </si>
  <si>
    <t>9433607AC2</t>
  </si>
  <si>
    <t>Servizio di accesso agli applicativi informativi Orbis</t>
  </si>
  <si>
    <t xml:space="preserve">BUREAU VAN DIJK EDIZIONI ELETTRONICHE SPA </t>
  </si>
  <si>
    <t>11139860156</t>
  </si>
  <si>
    <t>BUREAU VAN DIJK EDIZIONI ELETTRONICHE SPA</t>
  </si>
  <si>
    <t>Z9B3805995</t>
  </si>
  <si>
    <t>Servizio di accesso alla banca dati Key data loader</t>
  </si>
  <si>
    <t xml:space="preserve">ICE DATA SERVICES ITALY S.R.L. </t>
  </si>
  <si>
    <t>10100001006</t>
  </si>
  <si>
    <t>Z873805A13</t>
  </si>
  <si>
    <t>Servizio di accesso alla banca dati Back online</t>
  </si>
  <si>
    <t>946276370E</t>
  </si>
  <si>
    <t>Adesione alla convenzione Consip 'Licenze Software Multibrand 4' L 4- licenze annuali Red Hat</t>
  </si>
  <si>
    <t>Acquisto di licenze d'uso e servizi associati a prodotti Checkpoint per la cybersecurity</t>
  </si>
  <si>
    <t>15379561002*03349070361</t>
  </si>
  <si>
    <t>S3K SPA*IFICONSULTING SRL</t>
  </si>
  <si>
    <t>IFICONSULTING SRL</t>
  </si>
  <si>
    <t>Z0B38BBDE7</t>
  </si>
  <si>
    <t>Incarico di responsabile rischio amianto</t>
  </si>
  <si>
    <t>IOMMI GIANLUCA</t>
  </si>
  <si>
    <t>Z883880057</t>
  </si>
  <si>
    <t>notiziario ANSA</t>
  </si>
  <si>
    <t>00876481003</t>
  </si>
  <si>
    <t xml:space="preserve">ANSA AGENZIA NAZIONALE STAMPA ASSOCIATA </t>
  </si>
  <si>
    <t>ANSA AGENZIA NAZIONALE STAMPA ASSOCIATA</t>
  </si>
  <si>
    <t>ZF8388011D</t>
  </si>
  <si>
    <t>notiziario BREAKINGVIEWS</t>
  </si>
  <si>
    <t xml:space="preserve">REUTERS NEWS &amp; MEDIA ITALIA S.R.L. </t>
  </si>
  <si>
    <t>10295850969</t>
  </si>
  <si>
    <t>Z8238801AA</t>
  </si>
  <si>
    <t>notiziario ASKANEWS</t>
  </si>
  <si>
    <t>01719281006</t>
  </si>
  <si>
    <t xml:space="preserve">ASKANEWS SPA ASCA </t>
  </si>
  <si>
    <t>ASKANEWS SPA ASCA</t>
  </si>
  <si>
    <t>ZA1388022D</t>
  </si>
  <si>
    <t>notiziario ADNKRONOS</t>
  </si>
  <si>
    <t>00897471009</t>
  </si>
  <si>
    <t xml:space="preserve">ADNKRONOS SOCIETA' PER AZIONI AGENZIA GIORNALISTICA DI INFORMAZIONI </t>
  </si>
  <si>
    <t>ADNKRONOS SOCIETA' PER AZIONI AGENZIA GIORNALISTICA DI INFORMAZIONI</t>
  </si>
  <si>
    <t>94832934F3</t>
  </si>
  <si>
    <t>notiziario RADIOCOR</t>
  </si>
  <si>
    <t>IL SOLE 24 ORE S.P.A.</t>
  </si>
  <si>
    <t>ZE43880296</t>
  </si>
  <si>
    <t>notiziario ITALIAN NEWS SERVICE</t>
  </si>
  <si>
    <t>9510773A28</t>
  </si>
  <si>
    <t>Servizio di accesso banca dati “Custom Benchmarking Services”</t>
  </si>
  <si>
    <t xml:space="preserve">MARKIT GROUP LIMITED </t>
  </si>
  <si>
    <t>MARKIT GROUP LIMITED</t>
  </si>
  <si>
    <t>95523218A7</t>
  </si>
  <si>
    <t xml:space="preserve">Acquisizione due licenze Morningstar Direct </t>
  </si>
  <si>
    <t>95522584AB</t>
  </si>
  <si>
    <t>Acquisizione una licenza Sustainalytics – Data Feed E Global Access</t>
  </si>
  <si>
    <t>Z8B3814095</t>
  </si>
  <si>
    <t>Fornitura, a noleggio per 72 mesi, di una macchina affrancatrice postale mod. PostBase 30</t>
  </si>
  <si>
    <t>10495590159</t>
  </si>
  <si>
    <t>ITALIANA AUDION SRL</t>
  </si>
  <si>
    <t>09337161005‬</t>
  </si>
  <si>
    <t>94346263AC</t>
  </si>
  <si>
    <t>Manutenzione server Oracle 2023</t>
  </si>
  <si>
    <t>05380651009*11673301005*03976440242*00879420321*04108030281*02991230588</t>
  </si>
  <si>
    <t>KAY SYSTEMS ITALIA S.R.L. KSI*Gway S.r.l.*S.M.I. TECHNOLOGIES AND CONSULTING S.R.L.*SPRING FIRM S.R.L.*ARSLOGICA SISTEMI*G.D. GRAFIDATA SRL</t>
  </si>
  <si>
    <t>04108030281</t>
  </si>
  <si>
    <t>ARSLOGICA SISTEMI</t>
  </si>
  <si>
    <t>ZEC38EBE72</t>
  </si>
  <si>
    <t>Servizio di manutenzione di n.3 licenze Synchrony Gateway del software Axway su</t>
  </si>
  <si>
    <t>Z4138B667D</t>
  </si>
  <si>
    <t>Manutenzione sistema controllo accessi e rilevazione presenze 2023-24</t>
  </si>
  <si>
    <t>05116320150</t>
  </si>
  <si>
    <t>9340982632</t>
  </si>
  <si>
    <t>Abbonamento pubblicazioni periodiche italiane ed estere 2023-24</t>
  </si>
  <si>
    <t>11164410018*01137991004*00924421001</t>
  </si>
  <si>
    <t>EBSCO INFORMATION SERVICES S.R.L.*CELDES SRL*LIBRERIA P.TOMBOLINI DI CARLA SANTORI TOMBOLINI E VINCENZO ORIETI E C.</t>
  </si>
  <si>
    <t>EBSCO INFORMATION SERVICES S.R.L.</t>
  </si>
  <si>
    <t>ZC03924F2B</t>
  </si>
  <si>
    <t>Adesione 2023 al CERTFin in qualità di componente della Constituency</t>
  </si>
  <si>
    <t>ZE43925107</t>
  </si>
  <si>
    <t>Adesione 2023 all’Osservatorio sulla Business continuity</t>
  </si>
  <si>
    <t>95486936BC</t>
  </si>
  <si>
    <t>proroga del contratto esecutivo stipulato in adesione alla convenzione Consip SPC Cloud Lotto 2 “Servizi Cloud”</t>
  </si>
  <si>
    <t>00881841001</t>
  </si>
  <si>
    <t>Z9A380856F</t>
  </si>
  <si>
    <t>potenziamento infrastrutture di rete server farm</t>
  </si>
  <si>
    <t xml:space="preserve">CYBER-BEE S.R.L. </t>
  </si>
  <si>
    <t>14559061008</t>
  </si>
  <si>
    <t>CYBER-BEE S.R.L.</t>
  </si>
  <si>
    <t>9506086E51</t>
  </si>
  <si>
    <t>MANUTENZIONE NETAPP</t>
  </si>
  <si>
    <t xml:space="preserve">EVERNEX ITALIA SRL </t>
  </si>
  <si>
    <t>10324250157</t>
  </si>
  <si>
    <t>EVERNEX ITALIA SRL</t>
  </si>
  <si>
    <t>Z35383B665</t>
  </si>
  <si>
    <t>ORACLE SOLARIS</t>
  </si>
  <si>
    <t>04624690634</t>
  </si>
  <si>
    <t xml:space="preserve">I.T.M. INFORMATICA TELEMATICA MERIDIONALE SRL </t>
  </si>
  <si>
    <t>I.T.M. INFORMATICA TELEMATICA MERIDIONALE SRL</t>
  </si>
  <si>
    <t>Z473803A1E</t>
  </si>
  <si>
    <t>CERTIFICATI GEOTRUST (N.3)</t>
  </si>
  <si>
    <t>01214540559</t>
  </si>
  <si>
    <t xml:space="preserve">TRUST ITALIA S.P.A.  </t>
  </si>
  <si>
    <t xml:space="preserve">TRUST ITALIA S.P.A. </t>
  </si>
  <si>
    <t>ZA5392CB46</t>
  </si>
  <si>
    <t>LICENZE T-STATA</t>
  </si>
  <si>
    <t>Z3238FB660</t>
  </si>
  <si>
    <t>Servizi attuariali funzionali all'aggiornamento dell'accantonamento a garanzia del trattamento pensionistico integrativo</t>
  </si>
  <si>
    <t>06920691000</t>
  </si>
  <si>
    <t>Studio ACRA - Associazione per la Consulenza e la Ricerca Attuariale</t>
  </si>
  <si>
    <t>ZDC3854E2E</t>
  </si>
  <si>
    <t>5 licenze LUCIDCHART</t>
  </si>
  <si>
    <t xml:space="preserve">Lucid Software Inc. </t>
  </si>
  <si>
    <t>Lucid Software Inc.</t>
  </si>
  <si>
    <t>Z5039496C1</t>
  </si>
  <si>
    <t>INTERVENTI DI MANUTENZIONE ORDINARIA DELLE TENDE PRESSO LA SEDE CONSOB DI ROMA</t>
  </si>
  <si>
    <t>DITTA TORRENTI DAVIDE</t>
  </si>
  <si>
    <t>Esercizio opzione rinnovo annuale del servizio di manutenzione  licenze software DEMACO</t>
  </si>
  <si>
    <t>9515351C0A</t>
  </si>
  <si>
    <t>Servizio di manutenzione delle centrali telefoniche</t>
  </si>
  <si>
    <t>09319261005*06498610580*07963220152</t>
  </si>
  <si>
    <t>TECHNO CENTER S.P.A.*ITEL S.R.L.*LF Impianti srl</t>
  </si>
  <si>
    <t>93260861A2</t>
  </si>
  <si>
    <t xml:space="preserve">Servizi di architettura ed ingegneria Consob ed Agcm PIANO PRIMO INTERRATO </t>
  </si>
  <si>
    <t>FAZZARI ADOLFO*PAPA SERGIO ANTONINO*MAGLIE PATRIZIA*GAVILLUCCI CLAUDIA*ECS SRL*VITIELLO GAETANO*OLIVIERO ANTONIO*RHL ARCHITETTURA SRL*C.F. CONSULTING SRL*SENEA SRL*A.S. SRLS</t>
  </si>
  <si>
    <t>01-MANDATARIA*02-MANDANTE*03-MANDANTE*04-MANDANTE*05-MANDATARIA*06-MANDANTE*07-MANDANTE*08-MANDATARIA*09-MANDANTE*10-MANDATARIA*11-MANDANTE</t>
  </si>
  <si>
    <t>01982240663</t>
  </si>
  <si>
    <t>Studio Paris Engineering S.r.l.</t>
  </si>
  <si>
    <t>ZC5394D7A0</t>
  </si>
  <si>
    <t>Fornitura di n. 1200 risme di carta A4</t>
  </si>
  <si>
    <t>01469840662</t>
  </si>
  <si>
    <t>INGROSCART SRL</t>
  </si>
  <si>
    <t>9354423A0E</t>
  </si>
  <si>
    <t>Appalto specifico per il potenziamento e l'evoluzione infrastrutturale delle database machine presso le sedi Consob</t>
  </si>
  <si>
    <t>02-PROCEDURA RISTRETTA</t>
  </si>
  <si>
    <t>9437103FBE</t>
  </si>
  <si>
    <t>Noleggio - senza conducente - di 3 autovetture Fiat Tipo hb hybrid 1.5 130cv dct 7m tipo 5p, per le esigenze delle sedi Consob di Roma e Milano</t>
  </si>
  <si>
    <t>ZB23862654</t>
  </si>
  <si>
    <t>"Contratto-ponte" con la società Rent2go srl, per il noleggio senza conducente di n. 3 autovetture, della validità di sei mesi</t>
  </si>
  <si>
    <t>Rent2go Srl</t>
  </si>
  <si>
    <t>Z8A38C3C4C</t>
  </si>
  <si>
    <t>Servizio di locazione di spazi arredati e attrezzati per ospitare lo svolgimento delle
prove scritte dei concorsi per l’assunzione di nuovo personale con qualifica di
esperto (profilo giuridico ed economico)</t>
  </si>
  <si>
    <t>07540411001</t>
  </si>
  <si>
    <t>Fiera di Roma Srl</t>
  </si>
  <si>
    <t>Z6138C3626</t>
  </si>
  <si>
    <t>Convenzione con la Farmacia Bagnarelli dott. Massimo per l’effettuazione di
tamponi rapidi per il personale Consob delle sedi di Roma</t>
  </si>
  <si>
    <t>Farmacia Bagnarelli dott. Massimo</t>
  </si>
  <si>
    <t>ZA138CF00A</t>
  </si>
  <si>
    <t>Noleggio di distributori automatici di acqua potabile “sfusa”, da posizionare
all’interno delle sedi di Roma e Milano</t>
  </si>
  <si>
    <t>03792180980</t>
  </si>
  <si>
    <t>Acquaviva Spa società benefit</t>
  </si>
  <si>
    <t>Servizio di manutenzione degli apparati di rete e acquisizione licenze Fortinet</t>
  </si>
  <si>
    <t>9557252DD6</t>
  </si>
  <si>
    <t>Servizio di manutenzione degli apparati di rete e acquisizione licenze Fortinet - deserta</t>
  </si>
  <si>
    <t>Z5C39AA044</t>
  </si>
  <si>
    <t>Pubblicazione avviso per estratto aggiudicazione servizi Oracle 2023 su "Corriere della sera" ed. locale Roma</t>
  </si>
  <si>
    <t>CAIRORCS MEDIA S.P.A.</t>
  </si>
  <si>
    <t>ZDC39AA073</t>
  </si>
  <si>
    <t>Pubblicazione avviso per estratto aggiudicazione servizi Oracle 2023 su "Il Messaggero" ed. locale Roma</t>
  </si>
  <si>
    <t>Z1839A9F96</t>
  </si>
  <si>
    <t>Pubblicazione avviso per estratto aggiudicazione servizi Oracle 2023 su "Il Tempo" ed. locale Roma e "Il sole 24 ore"</t>
  </si>
  <si>
    <t>IL SOLE 24 ORE</t>
  </si>
  <si>
    <t>ZBF39AAB43</t>
  </si>
  <si>
    <t>Pubblicazione avviso aggiudicazione servizi Oracle 2023 sulla GURI</t>
  </si>
  <si>
    <t>Z6B39A3293</t>
  </si>
  <si>
    <t>Acquisizione di servizi per eventi del 26 gennaio, 7, 16 e 23 febbraio 2023</t>
  </si>
  <si>
    <t>'09337161005‬</t>
  </si>
  <si>
    <t>ZAE39EE8F6</t>
  </si>
  <si>
    <t>Servizio di realizzazione di quattro video lezioni nell'ambito del progetto formativo per adulti dedicate alla finanza sostenibile e alla digitalizzazione del sistema finanziario</t>
  </si>
  <si>
    <t>Autorizzazione per uso a titolo gratuito del sistema di negoziazione in ASP (protocollo di intesa)</t>
  </si>
  <si>
    <t>MEF - DIPARTIMENTO DELLA RAGIONERIA GENERALE DELLO STATO</t>
  </si>
  <si>
    <t>9674904FF5</t>
  </si>
  <si>
    <t>Adesione AQ System Management 3 - ODA Lotto unico (Security Manager)</t>
  </si>
  <si>
    <t>Servizio di manutenzione degli apparati di rete multimarca dell'Istituto e fornitura delle licenze d'uso Fortinet</t>
  </si>
  <si>
    <t>Z2B3A9BBC1</t>
  </si>
  <si>
    <t>Servizio di migrazione Brokerinfo a Euronext fase 2</t>
  </si>
  <si>
    <t>10991370155</t>
  </si>
  <si>
    <t>ZE23A95DEE</t>
  </si>
  <si>
    <t>9735881F26</t>
  </si>
  <si>
    <t>Servizi Refinitiv (n. 4 eikon kiosk, n. 4 italian domestic news, n. 1 DSWS)</t>
  </si>
  <si>
    <t>REFINITIV ITALY SPA</t>
  </si>
  <si>
    <t>Z713A2394B</t>
  </si>
  <si>
    <t>Acquisizione di beni e servizi funzionali allo svolgimento degli eventi del 2 e 10 marzo 2023</t>
  </si>
  <si>
    <t>ZF3399E67A</t>
  </si>
  <si>
    <t>01747500369</t>
  </si>
  <si>
    <t>INTERLANGUAGE SRL</t>
  </si>
  <si>
    <t>ZBE3A3AA1D</t>
  </si>
  <si>
    <t xml:space="preserve">Rispistino imbottitura salotto "Poltrona Frau" </t>
  </si>
  <si>
    <t>ZA83A8E94F</t>
  </si>
  <si>
    <t>Acquisizione di beni e servizi funzionali allo svolgimento, in data 30 marzo 2023, della presentazione Relazione Annuale ACF</t>
  </si>
  <si>
    <t>Z363ABA217</t>
  </si>
  <si>
    <t>Riparazione Densimag di marca Bertello</t>
  </si>
  <si>
    <t>00149440240</t>
  </si>
  <si>
    <t>Ferretto Group</t>
  </si>
  <si>
    <t>Z663A9BAFD</t>
  </si>
  <si>
    <t>Servizio "Telepass con Viacard di conto corrente"</t>
  </si>
  <si>
    <t>TELEPASS SPA</t>
  </si>
  <si>
    <t>Abbonamento banca dati "Bloomberg Professional" SID 2261974 (Milano)</t>
  </si>
  <si>
    <t>ZC43AC4CBA</t>
  </si>
  <si>
    <t>Banca dati Mediaddress 2023-25</t>
  </si>
  <si>
    <t>10701020157</t>
  </si>
  <si>
    <t>MEDIADDRESS S.R.L.</t>
  </si>
  <si>
    <t>9674904F56</t>
  </si>
  <si>
    <t>Adesione AQ ID 2275 - ordine diretto - lotto unico Security Manager</t>
  </si>
  <si>
    <t>9782317F59</t>
  </si>
  <si>
    <t>9674940D0C</t>
  </si>
  <si>
    <t>Adesione AQ ID 2296 - Sicurezza da remoto</t>
  </si>
  <si>
    <t>ZF53874CE1</t>
  </si>
  <si>
    <t>Noleggio biennale di n. 1 licenza di esercizio dell’applicativo Trend Micro Deep Discovery e del relativo servizio di supporto da remoto</t>
  </si>
  <si>
    <t>02991230588*08942951008*03705590580*03318271214</t>
  </si>
  <si>
    <t>G.D. Grafidata srl*ITI Innovazione Tecnologica Italiana srl*Westpole spa*DGS spa</t>
  </si>
  <si>
    <t>G.D. Grafidata srl</t>
  </si>
  <si>
    <t>96432158C1</t>
  </si>
  <si>
    <t>servizi accessori alle piattaforme Cogito</t>
  </si>
  <si>
    <t>04-PROCEDURA NEGOZIATA SENZA PREVIA PUBBLICAZIONE DEL BANDO</t>
  </si>
  <si>
    <t>Expert AI spa</t>
  </si>
  <si>
    <t>9673294EB9</t>
  </si>
  <si>
    <t>rinnovo servizio Microsoft Unified Enterprise Support</t>
  </si>
  <si>
    <t>08106710158</t>
  </si>
  <si>
    <t>Microsoft srl</t>
  </si>
  <si>
    <t>9641381F48</t>
  </si>
  <si>
    <t>Servizio di locazione di spazi arredati e attrezzati per ospitare lo svolgimento delle prove scritte dei concorsi per l’assunzione di personale con qualifica di vice assistente e di operatore</t>
  </si>
  <si>
    <t>FIERA ROMA SRL</t>
  </si>
  <si>
    <t>9668074B0C</t>
  </si>
  <si>
    <t>Fornitura di buoni pasto elettronici per i dipendenti delle sedi Consob di Milano e Roma tramite la convenzione Consip “Buoni pasto 9” - lotti 1 (Lombardia) e 7 (Lazio)</t>
  </si>
  <si>
    <t>08122660585</t>
  </si>
  <si>
    <t>Repas Lunch Coupon Srl</t>
  </si>
  <si>
    <t>Z143A8B3B1</t>
  </si>
  <si>
    <t>N. 25 abbonamenti digitali annuali al 'Corriere della Sera' 2023/24</t>
  </si>
  <si>
    <t>Z8739FAE4F</t>
  </si>
  <si>
    <t>Fornitura di quotidiani e periodici cartacei presso la sede Consob di Roma 2023/24</t>
  </si>
  <si>
    <t>Servizi Diffusionali srl</t>
  </si>
  <si>
    <t>Z7B39B7394</t>
  </si>
  <si>
    <t>N. 35 abbonamenti digitali “la Repubblica+” 2023/24</t>
  </si>
  <si>
    <t>ZD63917979</t>
  </si>
  <si>
    <t>Servizio di corriere espresso tra le sedi di Roma e di Milano - Anni 2023-24</t>
  </si>
  <si>
    <t>01114601006</t>
  </si>
  <si>
    <t>ZA63AA0325</t>
  </si>
  <si>
    <t>Visite mediche ed esami di laboratorio per il Personale delle sedi Consob di Roma - Conv. Consip "Gestione salute e sicurezza 4", lotto 6</t>
  </si>
  <si>
    <t>ZED397B01C</t>
  </si>
  <si>
    <t>servizio di pubblicità GURI tramite avviso aggiudicazione procedura ristretta ex art 55 database machine</t>
  </si>
  <si>
    <t>Istituto Poligrafico Zecca dello Stato</t>
  </si>
  <si>
    <t xml:space="preserve">	1.819,65</t>
  </si>
  <si>
    <t>Z53398B2A0</t>
  </si>
  <si>
    <t xml:space="preserve">	pubblicità Italia Oggi avviso aggiudicazione procedura ristretta ex art 55 database machine</t>
  </si>
  <si>
    <t>08114020152</t>
  </si>
  <si>
    <t>CLASSPI S.P.A.</t>
  </si>
  <si>
    <t>Z223B4553A</t>
  </si>
  <si>
    <t>Convenzionamento asili nido anno pedagogico 2023/24</t>
  </si>
  <si>
    <t>13464671000</t>
  </si>
  <si>
    <t>9793846963</t>
  </si>
  <si>
    <t>Noleggio software BrokerINFO 2023-2024</t>
  </si>
  <si>
    <t>Z8C3B45658</t>
  </si>
  <si>
    <t>Convenzione asilo nido Milano anno 2023/2024</t>
  </si>
  <si>
    <t>MILANOBIMBI SAS</t>
  </si>
  <si>
    <t>Z9E3A3EA0B</t>
  </si>
  <si>
    <t>Contratto triennale di verifiche periodiche dell'impianto anticaduta "linea vita" presso la sede Consob di Roma</t>
  </si>
  <si>
    <t>Sicher System SRL;#11962</t>
  </si>
  <si>
    <t>11366701008</t>
  </si>
  <si>
    <t>Sicher System SRL</t>
  </si>
  <si>
    <t>9831685320</t>
  </si>
  <si>
    <t>Abbonamento banca dati "Bloomberg Professional" (4 terminali)</t>
  </si>
  <si>
    <t>98317053A1</t>
  </si>
  <si>
    <t>Abbonamento datalicense Bloomberg per security</t>
  </si>
  <si>
    <t>ZBD3B7E0C2</t>
  </si>
  <si>
    <t>Manutenzione software Matlab anno 2023-24</t>
  </si>
  <si>
    <t>The Mathworks S.r.l.</t>
  </si>
  <si>
    <t>Z303BAACBC</t>
  </si>
  <si>
    <t>Pubblicazione bando rassegna stampa</t>
  </si>
  <si>
    <t>Z843BAADCE</t>
  </si>
  <si>
    <t>ZD23BAAE3D</t>
  </si>
  <si>
    <t>IL SOLE 24 ORE S.P.A. SYSTEM COMUNICAZIONE PUBBLICITARIA</t>
  </si>
  <si>
    <t>Z763BAACF9</t>
  </si>
  <si>
    <t>00205740426</t>
  </si>
  <si>
    <t>EDITRICE SIFIC SRL - GAZZETTA ASTE E APPALTI PUBBLICI</t>
  </si>
  <si>
    <t>ZA93B92AB0</t>
  </si>
  <si>
    <t>Pubblicazione bando rassegna stampa GURI</t>
  </si>
  <si>
    <t>00880711007</t>
  </si>
  <si>
    <t>Z553AA4398</t>
  </si>
  <si>
    <t>Fornitura e posa in opera di tende ignifughe presso l'Auditorium della sede Consob di Roma</t>
  </si>
  <si>
    <t>Z753ADE4E1</t>
  </si>
  <si>
    <t>Acquisizione di servizi funzionali allo svolgimento dell’evento del 28 aprile 2023</t>
  </si>
  <si>
    <t>ZBD3B02531</t>
  </si>
  <si>
    <t>Acquisizione di n. 700 badge e di n. 800 cordini anti-soffocamento</t>
  </si>
  <si>
    <t>02108001203</t>
  </si>
  <si>
    <t>Z8B3B233F4</t>
  </si>
  <si>
    <t>Fornitura di n. 2 penne personalizzate con logo Consob</t>
  </si>
  <si>
    <t>ELMO &amp; MONTEGRAPPA SPA</t>
  </si>
  <si>
    <t>Z1C3B2AE02</t>
  </si>
  <si>
    <t>Acquisizione di servizi funzionali allo svolgimento dell’evento AIF del 18 e 19 maggio 2023</t>
  </si>
  <si>
    <t>Z9F3B3AA00</t>
  </si>
  <si>
    <t>Fornitura di n. 2.400 risme di carta ad uso stampa, formato A4</t>
  </si>
  <si>
    <t>ZAB3B524C1</t>
  </si>
  <si>
    <t>Fornitura servizio live streaming evento del 9 giugno 2003 "Incontro annuale della Consob con il mercato finanziario"</t>
  </si>
  <si>
    <t>Company Webcast BV</t>
  </si>
  <si>
    <t>Z9E3B5F021</t>
  </si>
  <si>
    <t xml:space="preserve">Acquisizione di servizi funzionali allo svolgimento dell’evento “Incontro annuale della CONSOB con il mercato finanziario” del 9 giugno 2023 a Milano presso il Congress Centre di Palazzo Mezzanotte sede di Borsa Italiana	</t>
  </si>
  <si>
    <t>11734560961</t>
  </si>
  <si>
    <t>Euronext Corporate Services Italy S.r.l.</t>
  </si>
  <si>
    <t>Z7339D9581</t>
  </si>
  <si>
    <t>acquisizione servizi per arbitro</t>
  </si>
  <si>
    <t>PUNTO REC STUDIOS S.R.L.</t>
  </si>
  <si>
    <t>ZA03A3BB85</t>
  </si>
  <si>
    <t xml:space="preserve">occhio alle truffe </t>
  </si>
  <si>
    <t>Z3F3B49007</t>
  </si>
  <si>
    <t>rinnovo software VAADIN</t>
  </si>
  <si>
    <t>Z613B4D8EC</t>
  </si>
  <si>
    <t>INFOCERT KIT 650 SMARTCARD + 2 KIT GESTIONE</t>
  </si>
  <si>
    <t>Z6B3B81C09</t>
  </si>
  <si>
    <t>SERVIZIO ANTI-TACCHEGGIO BIBLIOTECA</t>
  </si>
  <si>
    <t>ISNG SRL</t>
  </si>
  <si>
    <t>Z7F3BB1D36</t>
  </si>
  <si>
    <t>REVISIONE DISCORSO AL MERCATO DEL PRESIDENTE</t>
  </si>
  <si>
    <t>EPIFANI ROSETTA</t>
  </si>
  <si>
    <t>9884199B0A</t>
  </si>
  <si>
    <t>Accordo quadro congiunto AGCM-CONSOB per servizi gestione e manutenzione impianti audiovideo auditorium</t>
  </si>
  <si>
    <t>9917456F94</t>
  </si>
  <si>
    <t>Elevatori - servizi tecnici per lavori di rifacimento impianti</t>
  </si>
  <si>
    <t>EFFECI SOCIETA' DI INGEGNERIA A R.L.</t>
  </si>
  <si>
    <t>9867666F92</t>
  </si>
  <si>
    <t xml:space="preserve">Procedura di gara europea aperta telematica per l’affidamento dei servizi di rassegna stampa per la Consob  </t>
  </si>
  <si>
    <t>TELPRESS ITALIA SRL</t>
  </si>
  <si>
    <t>Z5D3B9DD3D</t>
  </si>
  <si>
    <t>Adesione all'accorso quadro Consip Digital Transformation, lotto 1</t>
  </si>
  <si>
    <t>13454210157*13221390159*02508710585</t>
  </si>
  <si>
    <t>Accenture spa*EY Advisory spa*LUISS Guido Carli</t>
  </si>
  <si>
    <t>02-MANDATARIA*01-MANDANTE*01-MANDANTE</t>
  </si>
  <si>
    <t>Z433AEE6FE</t>
  </si>
  <si>
    <t>Fornitura in opera di materiale per il cablaggio della nuova saletta CED - Sede di Milano, via Broletto 7</t>
  </si>
  <si>
    <t>00941910788*01270690587</t>
  </si>
  <si>
    <t>SIELTE spa*La Telefonica srl</t>
  </si>
  <si>
    <t>SIELTE spa</t>
  </si>
  <si>
    <t>98608907D9</t>
  </si>
  <si>
    <t>Appalto Specifico per il rinnovo delle licenze Check Point e servizi accessori</t>
  </si>
  <si>
    <t>07-SISTEMA DINAMICO DI ACQUISIZIONE</t>
  </si>
  <si>
    <t>02991230588*03349070361</t>
  </si>
  <si>
    <t>G.D Grafidata srl*IFIConsulting srl</t>
  </si>
  <si>
    <t>Adesione offerta Commerciale per il periodo 01.01.2023 - 31.12.2023, relativa al “Programma Trenitalia for Business</t>
  </si>
  <si>
    <t>Estensione adesione al contratto quadro "Servizi di connettività nell'ambito del sistema pubblico di connettività (SPC2)"</t>
  </si>
  <si>
    <t>Fastweb Spa</t>
  </si>
  <si>
    <t>ZB6398B3D1</t>
  </si>
  <si>
    <t>A.MANZONI pubblicazione avviso - Potenziamento DB machine</t>
  </si>
  <si>
    <t>A. MANZONI &amp; C. SPA</t>
  </si>
  <si>
    <t>ZA2398B354</t>
  </si>
  <si>
    <t>PIEMME  pubblicazione avviso - Potenziamento DB machine</t>
  </si>
  <si>
    <t xml:space="preserve">	08526500155</t>
  </si>
  <si>
    <t>PIEMME S.p.A - CONCESSIONARIA DI PUBBLICITA'</t>
  </si>
  <si>
    <t>Z82398B482</t>
  </si>
  <si>
    <t>CAIRORCS MEDIA  pubblicazione avviso - Potenziamento DB machine</t>
  </si>
  <si>
    <t>FZZDLF74A19F839J*PPSNN61H11D268N*MGLPRZ73S48B936P*GVLCHR93C61I712M*09707881216*VTLGTN79T25F839N*LVRNTN72P23F839W*10424310158*01567990559*08091761216*08272361216</t>
  </si>
  <si>
    <t>Z8C3BED1E3</t>
  </si>
  <si>
    <t>Interventi urgenti di manutenzione ordinaria eseguiti sulle tende installate presso la sede Consob di Roma</t>
  </si>
  <si>
    <t>*03090000583</t>
  </si>
  <si>
    <t>*030900000583</t>
  </si>
  <si>
    <t>ZBB3B83294</t>
  </si>
  <si>
    <t>Accordo quadro - Manutenzione tende installate presso la sede Consob di Roma</t>
  </si>
  <si>
    <t>03090000583*01989501000*14919391004</t>
  </si>
  <si>
    <t>Torrenti Davide Lavanderia e Tappezzeria, impresa individuale*Picchi S.r.l.*Errebi Omnia S.r.l.</t>
  </si>
  <si>
    <t>*01989501000</t>
  </si>
  <si>
    <t xml:space="preserve">PICCHI S.r.l. </t>
  </si>
  <si>
    <t>9949556958</t>
  </si>
  <si>
    <t>Adesione alla convenzione Consip “Licenze Software Multibrand 5”, Lotto 4, per l’acquisizione di sottoscrizioni di durata annuale del software Red Hat</t>
  </si>
  <si>
    <t>CONVERGE SRL</t>
  </si>
  <si>
    <t>9879987731</t>
  </si>
  <si>
    <t>Sottoscrizioni e del servizio di supporto specialistico triennali per n. 1150 licenze del software antispam “Libraesva”</t>
  </si>
  <si>
    <t>02056831007</t>
  </si>
  <si>
    <t>GFX S.r.l.</t>
  </si>
  <si>
    <t>9886856BAA</t>
  </si>
  <si>
    <t>Servizio di traduzione di atti e documenti inerenti attività istituzionale dal 1° ottobre 2023 al 30 settembre 2025</t>
  </si>
  <si>
    <t xml:space="preserve">16505751004* 00654080076* 09342931004* 02717560169* 02936070982* 10009800961* 10013290969 
*10145550967 </t>
  </si>
  <si>
    <t>ARKADIA TRANSLATIONS*STUDIO MORETTO GROUP SRL*LINGOYOU GRUOP S.R.L.*LANDOOR S.R.L.*WAY2GLOBAL S.R.L. S.B.*INTERPRETI TRADUTTORI MEDIATORI S.R.L.*AUTHENTIC ENTERPRISE SOLUTIONS S.R.L.</t>
  </si>
  <si>
    <t>ARKADIA TRANSLATIONS</t>
  </si>
  <si>
    <t>Z453C462FB</t>
  </si>
  <si>
    <t>dAcquisto toner per stampanti HP a colori</t>
  </si>
  <si>
    <t>D.R.Z. OFFICE SRL</t>
  </si>
  <si>
    <t>Z9C3C4B542</t>
  </si>
  <si>
    <t>Cena di lavoro ESMA del 7 settembre 2023 presso il locale Piccolo Cafè &amp; Restaurant di Milano</t>
  </si>
  <si>
    <t>Ladisa Srl</t>
  </si>
  <si>
    <t>05282230720</t>
  </si>
  <si>
    <t>ZC33C96419</t>
  </si>
  <si>
    <t>Fornitura di un ricevitore video modello TP-580R della Kramer</t>
  </si>
  <si>
    <t>Z953C6FAC0</t>
  </si>
  <si>
    <t>Supporto specialistico Filenet P8</t>
  </si>
  <si>
    <t>ZC63CAFEBE</t>
  </si>
  <si>
    <t>Esercizio opzione di rinnovo del contratto Servizi attuariali funzionali all'aggiornamento dell'accantonamento a garanzia del trattamento pensionistico integrativo</t>
  </si>
  <si>
    <t>9984016EA1</t>
  </si>
  <si>
    <t>SERVIZIO DI MANUTENZIONE DELLE VIDEOCONFERENZE</t>
  </si>
  <si>
    <t>DURANTE SPA*AYNO VIDEOCONFERENZE SRL</t>
  </si>
  <si>
    <t>A01536DB2F</t>
  </si>
  <si>
    <t>Servizio di manutenzione e assistenza tecnica per l’infrastruttura di videoconferenze dell’istituto</t>
  </si>
  <si>
    <t>Z153CA2B4C</t>
  </si>
  <si>
    <t>certificati digitali geotrust</t>
  </si>
  <si>
    <t>TRUST ITALIA S.P.A.</t>
  </si>
  <si>
    <t>999498173E</t>
  </si>
  <si>
    <t>banca dati leggi d'italia</t>
  </si>
  <si>
    <t>10209790152</t>
  </si>
  <si>
    <t>WOLTERS KLUVER ITALIA S.R.L.</t>
  </si>
  <si>
    <t>banca dati italgiure</t>
  </si>
  <si>
    <t>CORTE SUPREMA CASSAZIONE</t>
  </si>
  <si>
    <t>ZCC397C2AB</t>
  </si>
  <si>
    <t>licenze go to meeting</t>
  </si>
  <si>
    <t>GOTO TECHNOLOGIES</t>
  </si>
  <si>
    <t>Z403bba048</t>
  </si>
  <si>
    <t>occhio alle truffe</t>
  </si>
  <si>
    <t>TAXI 1729</t>
  </si>
  <si>
    <t>Z153bba075</t>
  </si>
  <si>
    <t>02246250605 (DE NARDIS) 12946661001 (PASSIGLIA)</t>
  </si>
  <si>
    <t>DE NARDIS - PASSIGLIA</t>
  </si>
  <si>
    <t>A0127F6CE4</t>
  </si>
  <si>
    <t>Stampa e consegna delle pubblicazioni istituzionali della Consob</t>
  </si>
  <si>
    <t xml:space="preserve">05023781007*13485641008*06918261006
</t>
  </si>
  <si>
    <t xml:space="preserve">TIBURTINI S.R.L.*S.T.I. STAMPA TIPOLITOGRAFICA ITALIANA S.R.L.*ARTI GRAFICHE LA MODERNA S.R.L.
</t>
  </si>
  <si>
    <t>05023781007</t>
  </si>
  <si>
    <t>TIBURTINI SRL</t>
  </si>
  <si>
    <t>ZD73C9E7F8</t>
  </si>
  <si>
    <t>Servizio di accesso alla banca dati Custom benchmarking services 2024</t>
  </si>
  <si>
    <t>procedura negoziata senza pubblicazione</t>
  </si>
  <si>
    <t>S&amp;P - Global Market</t>
  </si>
  <si>
    <t>ZCA3C9E768</t>
  </si>
  <si>
    <t>Servizio di accesso alla banca dati Telemaco e EBR 2024</t>
  </si>
  <si>
    <t>A0163A4CB2</t>
  </si>
  <si>
    <t>Servizio di accesso agli applicativi informatici Orbis per l'anno 2024</t>
  </si>
  <si>
    <t>Bureau Van Dijk - Edizioni elettroniche S.p.A.</t>
  </si>
  <si>
    <t>A012AF2360</t>
  </si>
  <si>
    <t>Servizio di realizzazione di una survey sulle scelte di investimento delle famiglie italiane</t>
  </si>
  <si>
    <t>00935420158; 11893300969</t>
  </si>
  <si>
    <t xml:space="preserve">Doxa S.p.A.; Research Dogma S.r.l. </t>
  </si>
  <si>
    <t>11893300969</t>
  </si>
  <si>
    <t>Research Dogma S.r.l.</t>
  </si>
  <si>
    <t xml:space="preserve"> ZBA3C9E50E</t>
  </si>
  <si>
    <t>ZF53C9E545</t>
  </si>
  <si>
    <t>Z523C9E575</t>
  </si>
  <si>
    <t>13211660157</t>
  </si>
  <si>
    <t>Z893C9E593</t>
  </si>
  <si>
    <t>*01739090460</t>
  </si>
  <si>
    <t>YoUnique Business S.r.l.</t>
  </si>
  <si>
    <t>IFICONSULTING srl</t>
  </si>
  <si>
    <t>997650478A</t>
  </si>
  <si>
    <t xml:space="preserve">Fornitura di n. 73 PC portatili e relative docking station </t>
  </si>
  <si>
    <t>07820851009*04624690634*02288270545*02222170132</t>
  </si>
  <si>
    <t>Eurome srl*I.T.M. Informatica Telematica Meridionale srl*Massinelli srl*Systema srl</t>
  </si>
  <si>
    <t>07820851009</t>
  </si>
  <si>
    <t>Eurome srl</t>
  </si>
  <si>
    <t>Z0E3BE25AE</t>
  </si>
  <si>
    <t>CAMPAGNA DI VACCINAZIONE ANTINFLUENZALE IN FAVORE DEL PERSONALE CONSOB</t>
  </si>
  <si>
    <t>ZE73C8020C</t>
  </si>
  <si>
    <t>Fornitura biennale della fornitura della piattaforma di approvigionamento digitale “TuttoGare”</t>
  </si>
  <si>
    <t>ZF23BAAA1E</t>
  </si>
  <si>
    <t>Traduzione lettera contestazione in lingua svedese</t>
  </si>
  <si>
    <t>Interlanguage Srl</t>
  </si>
  <si>
    <t>ZF53A1AA6D</t>
  </si>
  <si>
    <t>servizi “Postaonline tramite collegamento Host to Host” per 24 mesi</t>
  </si>
  <si>
    <t>97103880585</t>
  </si>
  <si>
    <t>Poste italiane S.p.A.</t>
  </si>
  <si>
    <t>Z903BE2B4E</t>
  </si>
  <si>
    <t>Servizio Supporto feedback manageriali</t>
  </si>
  <si>
    <t>ZD63B04E3F</t>
  </si>
  <si>
    <t>Manutenzione, assistenza e aggiornamento sw Tosca 23-25</t>
  </si>
  <si>
    <t>TELPRESS</t>
  </si>
  <si>
    <t>A01EDD8933</t>
  </si>
  <si>
    <t>Adesione a Convenzione Licenze software multibrand 5 - Lotto 3 per la manutenzione delle licenze del software Filenet P8</t>
  </si>
  <si>
    <t>Telecom Italia spa</t>
  </si>
  <si>
    <t>ZC23D84BD0</t>
  </si>
  <si>
    <t>Integrazione sistema microfonico sala Commissione Roma</t>
  </si>
  <si>
    <t>Z9F3DDA004</t>
  </si>
  <si>
    <t>Class Pubblicità s.p.a. (Italia oggi) - Pubblicazione aggiudicazione manutenzione licenze Oracle 2024</t>
  </si>
  <si>
    <t>ZC63DDA0B9</t>
  </si>
  <si>
    <t>Cairo (corriere della sera ed. roma) - Pubblicazione aggiudicazione manutenzione licenze Oracle 2024</t>
  </si>
  <si>
    <t>ZC83DD9F4D</t>
  </si>
  <si>
    <t>System 24 – Il Sole 24 ore S.p.A.: Il sole 24 ore + Il tempo - Pubblicazione aggiudicazione manutenzione licenze Oracle 2024</t>
  </si>
  <si>
    <t>ZC93DD00BC</t>
  </si>
  <si>
    <t>IPZS - Pubblicazione aggiudicazione manutenzione licenze Oracle 2024</t>
  </si>
  <si>
    <t>A025DC0249</t>
  </si>
  <si>
    <t>Adesione a Convenzione Licenze software multibrand 5 - Lotto 5 - Prodotti VMWARE e servizi connessi (Demaco 2.0 e appl. vigilanza)</t>
  </si>
  <si>
    <t>A025D32D17</t>
  </si>
  <si>
    <t>Adesione a Convenzione Tecnologie Server 4 per acquisto n. 8 server Dell PowerEdge R940 (Demaco 2.0)</t>
  </si>
  <si>
    <t>A025DA18B2</t>
  </si>
  <si>
    <t>Adesione a Convenzione Tecnologia server 4 Lotto 6 - Hard Disk Aggiuntivi (Demaco 2.0 e appl. vigilanza)</t>
  </si>
  <si>
    <t>A025DEF910</t>
  </si>
  <si>
    <t>Adesione a Convenzione Licenze software multibrand 5 - Lotto 4 - Red Hat 36 mesi per Demaco 2.0 e appl. vigilanza</t>
  </si>
  <si>
    <t>A02ECFF825</t>
  </si>
  <si>
    <t>Servizio di supporto e manutenzione delle licenze d’uso Oracleper il 2024</t>
  </si>
  <si>
    <t>A02C7F033B</t>
  </si>
  <si>
    <t>Manutenzione licenze Demaco 2/2024-2/2025</t>
  </si>
  <si>
    <t>A022951D43</t>
  </si>
  <si>
    <t>Manutenzione server Oracle 2024</t>
  </si>
  <si>
    <t>Z663DA1568</t>
  </si>
  <si>
    <t>Adesione 2024 al CERTFin in qualità di componente della Constituency</t>
  </si>
  <si>
    <t>Z2B3DA162C</t>
  </si>
  <si>
    <t>Adesione 2024 all'Osservatorio Continuity &amp; Resilience</t>
  </si>
  <si>
    <t>A03D586B60</t>
  </si>
  <si>
    <t xml:space="preserve">	Contratto-quadro Id 1367 Consip SPC 2 Connettività (interconnessione RM-MI)</t>
  </si>
  <si>
    <t>Z333DE8AA7</t>
  </si>
  <si>
    <t xml:space="preserve">Fornitura abiti invernali per n. 2 dipendenti </t>
  </si>
  <si>
    <t xml:space="preserve">TESSIL FORNITURE SRL </t>
  </si>
  <si>
    <t>ZF93CFD322</t>
  </si>
  <si>
    <t>Fornitura di abiti-uniforme invernali per il personale addetto al supporto amministrativo della sede di Roma</t>
  </si>
  <si>
    <t>Z363CFB90C</t>
  </si>
  <si>
    <t>Sostituzione differenziale digitale in Auditorium condominiale dell'edificio sede dell''AGCM e della CONSOB</t>
  </si>
  <si>
    <t xml:space="preserve">MULTIDESIGN SRL </t>
  </si>
  <si>
    <t>Z343D38A09</t>
  </si>
  <si>
    <t>Fornitura di n. 6 licenze valide 36 mesi al Cloud Cisco WebEx</t>
  </si>
  <si>
    <t xml:space="preserve">TEAM OFFICE SRL </t>
  </si>
  <si>
    <t>Z143D4AE6A</t>
  </si>
  <si>
    <t>Accordo quadro congiunto AGCM/CONSOB con un unico fornitore, ai sensi dell''art.54, comma 3, del D.lgs. 18 aprile 2016, n. 50 e s.m.i. e acquisizione di ulteriori servizi funzionali allo svolgimento dell'evento del 27 novembre 2023</t>
  </si>
  <si>
    <t>ZE93DACCC4</t>
  </si>
  <si>
    <t>Eventi dal giorno 1 al giorno 15 dicembre 2023 acquisizione di servizi aggiuntivi non previsti da Accordo Quadro sottoscritto con AGCM e CONSOB</t>
  </si>
  <si>
    <t xml:space="preserve">Z253DE9D6E </t>
  </si>
  <si>
    <t>Accordo commerciale con Trenitalia S.p.a. 01.01.2024-31.12.2024 – Programma Trenitalia for Business</t>
  </si>
  <si>
    <t>Z873D71CA2</t>
  </si>
  <si>
    <t>Fornitura di n. 2 poltrone direzionali per le esigenze della sede Consob di Roma</t>
  </si>
  <si>
    <t>09546841009</t>
  </si>
  <si>
    <t>EVOSPACE S.r.l.</t>
  </si>
  <si>
    <t>A02881B635</t>
  </si>
  <si>
    <t>03901021000*08462070585*06934461002</t>
  </si>
  <si>
    <t>Giolitti Catering srl*California Catering srl*Pepe Catering Due srl</t>
  </si>
  <si>
    <t>Giolitti Catering srl</t>
  </si>
  <si>
    <t>Z4D3E085B3</t>
  </si>
  <si>
    <t>N. 40 abbonamenti annuali digitali al quotidiano la Repubblica 2024/25</t>
  </si>
  <si>
    <t>Z7D3E087DA</t>
  </si>
  <si>
    <t>N. 30 abbonamenti digitali annuali al 'Corriere della Sera' 2024/25</t>
  </si>
  <si>
    <t>A0380CAE91</t>
  </si>
  <si>
    <t>02102821002*01146441009*00929440592*14650841001</t>
  </si>
  <si>
    <t>Italware srl*G.D. Grafidata srl*Infordata spa*Atlantic digital spa*</t>
  </si>
  <si>
    <t>A03806AF58</t>
  </si>
  <si>
    <t xml:space="preserve">confronto di preventivi per la fornitura di un sw per MFT (Manage file Transfer)
</t>
  </si>
  <si>
    <t>03318271214*07318410961*07615530966</t>
  </si>
  <si>
    <t>DSG spa*Blackbridge srl*Primeur italy srl</t>
  </si>
  <si>
    <t>A042F9A11A</t>
  </si>
  <si>
    <t>adesione convenzione consip MEA 6 per licenze Power BI</t>
  </si>
  <si>
    <t>Telecom italia spa</t>
  </si>
  <si>
    <t>A04310E415</t>
  </si>
  <si>
    <t>sperimentazione Power BI: training on the job</t>
  </si>
  <si>
    <t>A0430A4C99</t>
  </si>
  <si>
    <t xml:space="preserve">sperimentazione Power BI: servizio cloud Azure </t>
  </si>
  <si>
    <t>Z0F3CC6355</t>
  </si>
  <si>
    <t>Z213CC6348</t>
  </si>
  <si>
    <t>Z2C3CB7CE5</t>
  </si>
  <si>
    <t>Z803CC6365</t>
  </si>
  <si>
    <t>Z853D13531</t>
  </si>
  <si>
    <t>Z503CDE291</t>
  </si>
  <si>
    <t>ZA23CFB9B9</t>
  </si>
  <si>
    <t>Z1A3D0FAF0</t>
  </si>
  <si>
    <t>ZEC3CDFCED</t>
  </si>
  <si>
    <t>Rinnovo licenze STATA per l'anno 2024</t>
  </si>
  <si>
    <t>Rinnovo certificato prevenzione incendi (CPI) per la sede Consob di Roma</t>
  </si>
  <si>
    <t>Prevenzione Incendi Italia SRL</t>
  </si>
  <si>
    <t>Verifica n.6 impianti elevatori presso sede di Roma</t>
  </si>
  <si>
    <t>A033F57BE8</t>
  </si>
  <si>
    <t>03945320962*05724831002*09320730154*06656421002*07988320011</t>
  </si>
  <si>
    <t>Deloitte Consulting SRL*Engineering Ingegneria Informatica SPA*Exprivia SPA*Indra Italia SPA*NTT Data Italia SPA</t>
  </si>
  <si>
    <t>A041568322</t>
  </si>
  <si>
    <t>Manutenzione licenze sw Business Object per il 2024</t>
  </si>
  <si>
    <t>06656421002</t>
  </si>
  <si>
    <t>Indra Italia SPA</t>
  </si>
  <si>
    <t>Servizi di architettura ed ingegneria Consob ed Agcm PIANO PRIMO INTERRATO (CIG padre 93260861A2) - CIG derivato per Consob</t>
  </si>
  <si>
    <t>A01ECC9990</t>
  </si>
  <si>
    <t>Pubblicazione IFICONSULTING SRL - Licenze d'uso Checkpoint per Cybersecurity 2023 su Il sole 24 Ore</t>
  </si>
  <si>
    <t>Pubblicazione IFICONSULTING SRL - Licenze d'uso Checkpoint per Cybersecurity 2023 su CAIRO RCS MEDIA</t>
  </si>
  <si>
    <t>Pubblicazione IFICONSULTING SRL - Licenze d'uso Checkpoint per Cybersecurity 2023 su IPZS</t>
  </si>
  <si>
    <t>Pubblicazione IFICONSULTING SRL - Licenze d'uso Checkpoint per Cybersecurity 2023 su CLASS PI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</si>
  <si>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</si>
  <si>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</si>
  <si>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</si>
  <si>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</si>
  <si>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</si>
  <si>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</si>
  <si>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</si>
  <si>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Z2F2988BFF</t>
  </si>
  <si>
    <t>Uso e manutenzione del collegamento telematico in fibra ottica tra le sedi Consob di Milano</t>
  </si>
  <si>
    <t>Z15292F74F</t>
  </si>
  <si>
    <t>Noleggio in conv. Consip di n. 3 fotocopiatrici multifunzione per la sede Consob di Milano, via Rovello 6</t>
  </si>
  <si>
    <t>Olivetti spa</t>
  </si>
  <si>
    <t>8110530D13</t>
  </si>
  <si>
    <t>Abbonamenti triennali cartacei e digitali al quotidiano Il Sole 24 Ore</t>
  </si>
  <si>
    <t>Il Sole 24 Ore spa</t>
  </si>
  <si>
    <t>Z172C3DE79</t>
  </si>
  <si>
    <t>Noleggio - LOTTO 3- n.1 fotocopiatrice a colori - Adesione convenzione Consip "Apparecchiature multifunzione 31 - noleggio " dal 1° maggio 2020 al 30 aprile 2025 - MILANO</t>
  </si>
  <si>
    <t>ZF02C3DF1D</t>
  </si>
  <si>
    <t>Noleggio - LOTTO 1- n. 7
fotocopiatrici
mutlifunzione - Adesione
convenzione Consip
"Apparecchiature
multifunzione 31 -
noleggio " dal 1° maggio
2020 al 30 aprile 2025 -
MILANO</t>
  </si>
  <si>
    <t>8272093B15</t>
  </si>
  <si>
    <t>Accordo quadro per servizi di catering presso le sedi Consob di Milano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</si>
  <si>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</si>
  <si>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</si>
  <si>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02977600135</t>
  </si>
  <si>
    <t>ILPARTYCOLARE SRL</t>
  </si>
  <si>
    <t>8330923F21</t>
  </si>
  <si>
    <t>Affidamento in concessione del servizio di gestione di distributori automatici di bevande e prodotti alimentari presso le sedi Consob di Milano (Lotto 2)</t>
  </si>
  <si>
    <t>01038120307</t>
  </si>
  <si>
    <t>Z062E32E20</t>
  </si>
  <si>
    <t>Noleggio e manutenzione di n. 3 tappeti presso le sedi Consob di Milano</t>
  </si>
  <si>
    <t>ZC130605D9</t>
  </si>
  <si>
    <t>Servizio triennale di “igienizzazione” e di asciugamani di cotone in rotoli presso le sedi di Milano</t>
  </si>
  <si>
    <t>00771530151*05851410158*02008760353*03986581001*01395120205</t>
  </si>
  <si>
    <t>ALSCO ITALIA SRL*ELIS ITALIA SPA*MP SERVICE SRL*RENTOKIL INITIAL ITALIA SPA*SE.COM. SERVIZI E COMUNITA' SRL</t>
  </si>
  <si>
    <t>8666681369</t>
  </si>
  <si>
    <t>Fornitura di gas per le sedi Consob di Milano (conv. Consip Gas naturale 13, lotto 2)</t>
  </si>
  <si>
    <t>02221101203</t>
  </si>
  <si>
    <t>HERA COMM S.P.A.</t>
  </si>
  <si>
    <t>Z8431950B2</t>
  </si>
  <si>
    <t>Rinnovo biennale di n. 2 licenze dell’applicativo “Forensics Aquisition of Websites” funzionale alle esigenze ispettive della Consob</t>
  </si>
  <si>
    <t>02046570426*ZVTMTT84M29L682Y</t>
  </si>
  <si>
    <t>NAMIRIAL SPA*ZInformatica di Matteo Zavattari</t>
  </si>
  <si>
    <t>02046570426</t>
  </si>
  <si>
    <t>NAMIRIAL SPA</t>
  </si>
  <si>
    <t>Z4931ADE8D</t>
  </si>
  <si>
    <t>Servizio di manutenzione biennale del software"Mercure V4 Silvercilent”</t>
  </si>
  <si>
    <t>07414751003</t>
  </si>
  <si>
    <t>TECOMS srl</t>
  </si>
  <si>
    <t>ZD43153B82</t>
  </si>
  <si>
    <t>Servizi per la gestione integrata della salute e della sicurezza sui luoghi di lavoro presso le sedi di Milano (conv. Consip "SIC 4", lotto 2)</t>
  </si>
  <si>
    <t>Z83321CC2A</t>
  </si>
  <si>
    <t>Servizio di manutenzione del parcheggio automatico 'Interpark' sede di via Broletto 7 - luglio 2021- dicembre 2023 (30 mesi)</t>
  </si>
  <si>
    <t>03729860134</t>
  </si>
  <si>
    <t>Parkpiù srl</t>
  </si>
  <si>
    <t>8480390F33</t>
  </si>
  <si>
    <t>Vigilanza armata e telesorveglianza
per le sedi Consob di Milano</t>
  </si>
  <si>
    <t>01579830025*80039930153*80020430825*03169660150</t>
  </si>
  <si>
    <t>ALLSYSTEM spa*CIVIS spa*KSM spa*IVRI ISTITUTI DI VIGILANZA RIUNITI D'ITALIA srl</t>
  </si>
  <si>
    <t>80020430825</t>
  </si>
  <si>
    <t>KSM spa</t>
  </si>
  <si>
    <t>88256260FA</t>
  </si>
  <si>
    <t>Fornitura di buoni pasto elettronici per i dipendenti Consob della sede di Milano</t>
  </si>
  <si>
    <t>Z1D3490AFD</t>
  </si>
  <si>
    <t>Fornitura carburante - Sede Consob di Milano (AQ Consip "Fuel Card 2")</t>
  </si>
  <si>
    <t>00435970587</t>
  </si>
  <si>
    <t>Kuwait Petroleum Italia spa</t>
  </si>
  <si>
    <t>9022398E5A</t>
  </si>
  <si>
    <t>Adesione alla Convenzione Consip Facility Management 4, Lotto 3, per le sedi Consob di Milano</t>
  </si>
  <si>
    <t>07947601006*11205571000*01103180582*04808921003*05617631006*14783531008*00981850597</t>
  </si>
  <si>
    <t>Team Service scarl*CBRE GWS Technical Division srl*CNP Energia spa*Gruppo ECF Impianti Tecnologici e Costruzioni spa*HITRAC Engineering Group spa*I.F.M. Italiana Facility Management spa*Società Nazionale Appalti Manutenzioni Lazio Sud S.N.A.M. srl</t>
  </si>
  <si>
    <t>ZDB34595DA</t>
  </si>
  <si>
    <t>Adesione triennale al servizio Affrancaposta di Poste Italiane</t>
  </si>
  <si>
    <t>Poste Italiane spa</t>
  </si>
  <si>
    <t>89542500DC</t>
  </si>
  <si>
    <t>Fornitura di energia elettrica per le sedi Consob di Roma e Milano</t>
  </si>
  <si>
    <t>08526440154</t>
  </si>
  <si>
    <t>Edison Energia spa</t>
  </si>
  <si>
    <t>Z3B359E450</t>
  </si>
  <si>
    <t>Intervento di manutenzione su defibrillatori semiautomatici in dotazione presso le sedi di Roma e Milano</t>
  </si>
  <si>
    <t>07745171210</t>
  </si>
  <si>
    <t>Peretti Group Srl</t>
  </si>
  <si>
    <t>Z9335071AF</t>
  </si>
  <si>
    <t>N. 15 abbonamenti annuali digitali al quotidiano "Financial Times" 2022/23</t>
  </si>
  <si>
    <t>GB278537121</t>
  </si>
  <si>
    <t>THE FINANCIAL TIMES LTD</t>
  </si>
  <si>
    <t>Istituto Auxologico Italiano</t>
  </si>
  <si>
    <t>04156061006</t>
  </si>
  <si>
    <t>FIROTEK SRL</t>
  </si>
  <si>
    <t>ZF4393553E</t>
  </si>
  <si>
    <t>Acquisizione di patch cord in rame e in fibra ottica e per la sede Consob di Milano</t>
  </si>
  <si>
    <t>03878640238</t>
  </si>
  <si>
    <t>Virtual Logic Srl</t>
  </si>
  <si>
    <t>Z9D38C35A7</t>
  </si>
  <si>
    <t>Convenzione con l’Istituto Auxologico Italiano per l’effettuazione di tamponi
rapidi per il personale Consob delle sedi di Milano</t>
  </si>
  <si>
    <t>Z4E38D186B</t>
  </si>
  <si>
    <t>07771580961</t>
  </si>
  <si>
    <t>Grimm Service Linee srl</t>
  </si>
  <si>
    <t>ZDD38ED7D1</t>
  </si>
  <si>
    <t>Noleggio di n. 3 multifunzione monocromatiche per la sede Consob di Milano, via
Broletto 7 - Conv. Consip “Apparecchiature multifunzione in noleggio 1”, lotto 4</t>
  </si>
  <si>
    <t>ITD Solutions Spa</t>
  </si>
  <si>
    <t>Z9838D3EFE</t>
  </si>
  <si>
    <t>N. 3 abbonamenti annuali al settimanale The Economist 2022/23</t>
  </si>
  <si>
    <t>06860250155</t>
  </si>
  <si>
    <t>IMD srl</t>
  </si>
  <si>
    <t>9570281DB5</t>
  </si>
  <si>
    <t>Abbonamenti digitali e cartacei al qoutidiano "Il Sole 24 Ore" - Triennio 2023-26</t>
  </si>
  <si>
    <t>ZDC38A868F</t>
  </si>
  <si>
    <t>Affidamento attività coordinatore sicurezza cantiere Consob tinteggiatura 3 facciate</t>
  </si>
  <si>
    <t>10437871006</t>
  </si>
  <si>
    <t>Arché società cooperativa a r.l.</t>
  </si>
  <si>
    <t>95486009FC</t>
  </si>
  <si>
    <t>Accordo quadro avente ad oggetto lavori di manutenzione edilepresso le sedi Consob di Milano 2023-2024</t>
  </si>
  <si>
    <t>06869090156*00291450187*04415910159*03353030160</t>
  </si>
  <si>
    <t>IMG srl; CEB srl; CEIS costruzioni edili idrauliche e stradali; ECOEDILE srl</t>
  </si>
  <si>
    <t>06869090156</t>
  </si>
  <si>
    <t>IMG srl</t>
  </si>
  <si>
    <t>Z0339A65F6</t>
  </si>
  <si>
    <t>Indagine ambientale per il controllo e la prevenzione della legionellosi presso la sede Consob di Milano, via Broletto n. 7</t>
  </si>
  <si>
    <t>Z0F3A56A15</t>
  </si>
  <si>
    <t>Intervento di manutenzione su defibrillatori semiautomatici in dotazione presso le sedi di Roma e Milano, con annessa fornitura di tre DAE “muletto” durante il periodo necessario per gli interventi</t>
  </si>
  <si>
    <t>09577741219</t>
  </si>
  <si>
    <t>Peretti Srl</t>
  </si>
  <si>
    <t>Z6A3A2BACA</t>
  </si>
  <si>
    <t>Indagine ambientale per il controllo e la prevenzione della legionella presso la sede Consob di Milano, via Broletto 7</t>
  </si>
  <si>
    <t>07360070960</t>
  </si>
  <si>
    <t>MBA Ambiente Srl</t>
  </si>
  <si>
    <t>970402706A</t>
  </si>
  <si>
    <t>Fornitura biennale di gas naturale per le sedi Consob di Milano tramite adesione alla convenzione Consip “Gas naturale 14” - lotto 2 (Provincia di Milano)</t>
  </si>
  <si>
    <t>Hera Comm Spa</t>
  </si>
  <si>
    <t>ZC239BDEF5</t>
  </si>
  <si>
    <t>N. 15 abbonamenti annuali digitali al quotidiano "Financial Times" 2023/24</t>
  </si>
  <si>
    <t>The Financial Times Ltd</t>
  </si>
  <si>
    <t>Z9B3A02183</t>
  </si>
  <si>
    <t>Fornitura di materiale di consumo per i servizi igienici delle sedi di Roma e Milano</t>
  </si>
  <si>
    <t>06794710969</t>
  </si>
  <si>
    <t>API SERVICE Srl</t>
  </si>
  <si>
    <t>Z903AA021E</t>
  </si>
  <si>
    <t>Visite mediche ed esami di laboratorio per il Personale delle sedi Consob di Milano - Conv. Consip "Gestione salute e sicurezza 4", lotto 2</t>
  </si>
  <si>
    <t>ZEA3B303ED</t>
  </si>
  <si>
    <t>Stampa e rilegatura del Discorso al Mercato del sig. Presidente (9 giugno 2023)</t>
  </si>
  <si>
    <t>11305810159</t>
  </si>
  <si>
    <t>FRONTERETRO COPISTERIA di Mastrolonardo R. &amp; C. sas</t>
  </si>
  <si>
    <t>FRONTERETRO COPISTERIA di Mastrolonardo Roberto &amp; C. sas</t>
  </si>
  <si>
    <t>Z463AD2BA6</t>
  </si>
  <si>
    <t>Rinnovo biennale di n. 2 licenze dell’applicativo"Forensics Aquisition of Websites" funzionale a esigenze ispettive</t>
  </si>
  <si>
    <t>03894240120</t>
  </si>
  <si>
    <t>INDEVO srl</t>
  </si>
  <si>
    <t>Z103B97816</t>
  </si>
  <si>
    <t>Affidamento diretto per la fornitura di n. 4 scaffali da destinare alla sede Consob di Milano, via Broletto n. 7</t>
  </si>
  <si>
    <t>05602710963</t>
  </si>
  <si>
    <t>Leroy Merlin Italia Srl</t>
  </si>
  <si>
    <t>Z8D3AD02FA</t>
  </si>
  <si>
    <t>Manutenzione evolutiva biennale per il software "Mercure V5" in modalità serverclient, con n. 3 accessi concorrenti</t>
  </si>
  <si>
    <t>9858218AD7</t>
  </si>
  <si>
    <t xml:space="preserve">Affidamento in concessione del servizio di gestione di distributori automatici di bevande e prodotti alimentari presso la sede Consob di Milano (Lotto 2) </t>
  </si>
  <si>
    <t>ZCB3BFA019</t>
  </si>
  <si>
    <t>Intervento di manutenzione sull’impianto di videoconferenza installato nella sala
S15 della sede Consob milanese di via Broletto n. 7</t>
  </si>
  <si>
    <t>Team Office Srl</t>
  </si>
  <si>
    <t>ZB63CAE7CD</t>
  </si>
  <si>
    <t>Servizio biennale di "tappeti antisporco", sedi di Milano</t>
  </si>
  <si>
    <t>Elis Italia Spa</t>
  </si>
  <si>
    <t>ZCA3CF55B6</t>
  </si>
  <si>
    <t>Fornitura di abiti-uniforme invernali per il personale addetto al supporto amministrativo di Milano</t>
  </si>
  <si>
    <t>07622940018</t>
  </si>
  <si>
    <t>MODIT GROUP srl</t>
  </si>
  <si>
    <t>ZC73D2E1CC</t>
  </si>
  <si>
    <t xml:space="preserve">02977600135*07465960966*07854460966 </t>
  </si>
  <si>
    <t>Il Partycolare srl*Maggioni Party Service srl*Meeting Banqueting srl</t>
  </si>
  <si>
    <t>Il Partycolare srl</t>
  </si>
  <si>
    <t>Z8E3D62D53</t>
  </si>
  <si>
    <t>Fornitura di risme di carta A3 e A4 per le esigenze della sede di Milano</t>
  </si>
  <si>
    <t>09521810961</t>
  </si>
  <si>
    <t>Valsecchi Cancelleria srl</t>
  </si>
  <si>
    <t>Z9F3DB316B</t>
  </si>
  <si>
    <t>Manutenzione affrancatrice postale sedi di Milano, 2024-2026</t>
  </si>
  <si>
    <t>Italiana Audion srl</t>
  </si>
  <si>
    <t>ZB13D8B024</t>
  </si>
  <si>
    <t>N. 3 abbonamenti annuali al settimanale The Economist 2023/24</t>
  </si>
  <si>
    <t>Z813DEA399</t>
  </si>
  <si>
    <t>N. 15 abbonamenti annuali digitali al quotidiano "Financial Times" 2024/25</t>
  </si>
  <si>
    <t>ZCD3CC0C4C</t>
  </si>
  <si>
    <t>n. 30 nuove sedute per la sede di via Broletto</t>
  </si>
  <si>
    <t>02173180247*07201530487*12840030154*00747790343*01378070195</t>
  </si>
  <si>
    <t>A.D. DAL POZZO*ARMETTA S.R.L. socio unico*Cardex srl*CAVALCA LINEA UFFICIO SRL*MONTANA CONTRACT SRL</t>
  </si>
  <si>
    <t>07201530487</t>
  </si>
  <si>
    <t>ARMETTA S.R.L. socio unico</t>
  </si>
  <si>
    <t>Z4C2D86367</t>
  </si>
  <si>
    <t>Consob - Divisione
Studi - Ufficio
Biblioteca</t>
  </si>
  <si>
    <t>Rinnovo abbonamento
banca dati giuridica
"Sistema Leggi d'Italia"
dell'editore Wolters
Kluwer per il triennio 2020-
2023</t>
  </si>
  <si>
    <t>WOLTERS KLUWER
ITALIA SRL</t>
  </si>
  <si>
    <t>Z73354DF4E</t>
  </si>
  <si>
    <t>Rinnovo abbonamento
annuale agli studi, ricerche
e documenti di ASTRID
Servizi Srl</t>
  </si>
  <si>
    <t>08668541009</t>
  </si>
  <si>
    <t>Astrid Servizi s.r.l.</t>
  </si>
  <si>
    <t>Z5034DC2F2</t>
  </si>
  <si>
    <t>Sottoscrizione
abbonamento alla
newsletter "Fintech+"</t>
  </si>
  <si>
    <t>ZC2354DF07</t>
  </si>
  <si>
    <t>Integrazione
abbonamento banca dati
giuridica "Sistema Leggi
d'Italia" dell'editore
Wolters Kluwer</t>
  </si>
  <si>
    <t>WOLTERS KLUWER ITALIA SRL</t>
  </si>
  <si>
    <t>Z5336515D4</t>
  </si>
  <si>
    <t>Rinnovo abbonamento
annuale alla banca dati
Deloitte</t>
  </si>
  <si>
    <t>Z353651596</t>
  </si>
  <si>
    <t>Rinnovo abbonamento
annuale alla banca dati EY
Portal</t>
  </si>
  <si>
    <t>Z4A365155D</t>
  </si>
  <si>
    <t>Rinnovo abbonamento
annuale a "EIFRS
Comprehensive
Subscription"</t>
  </si>
  <si>
    <t>ZA43651617</t>
  </si>
  <si>
    <t>Abbonamento annuale
alla banca dati KPMG</t>
  </si>
  <si>
    <t>ZC33669BD9</t>
  </si>
  <si>
    <t>Rinnovo abbonamento annuale alla banca dati "PWC"</t>
  </si>
  <si>
    <t>Z87371CE41</t>
  </si>
  <si>
    <t>Abbonamento triennale
all'Osservatorio AIR (2022-
2025)</t>
  </si>
  <si>
    <t>Osservatorio AIR</t>
  </si>
  <si>
    <t>Z06374D269</t>
  </si>
  <si>
    <t>Abbonamento annuale alla banca dati "Etica News"</t>
  </si>
  <si>
    <t>Giuffrè Francis
Lefebvre Agenzia di Roma</t>
  </si>
  <si>
    <t>08648741000</t>
  </si>
  <si>
    <t>Z76374D234</t>
  </si>
  <si>
    <t>Acquisto principi contabili internazionali</t>
  </si>
  <si>
    <t>Z163897496</t>
  </si>
  <si>
    <t>Sottoscrizione di
abbonamento al "Portale
il fallimentarista" per il
triennio 2022/2025</t>
  </si>
  <si>
    <t>Giuffrè Francis
Lefebvre</t>
  </si>
  <si>
    <t>Z383930819</t>
  </si>
  <si>
    <t>Sottoscrizione
abbonamento annuale ai Rapporti previsione bilanci bancari</t>
  </si>
  <si>
    <t>03118330376</t>
  </si>
  <si>
    <t>PROMETEIA S.P.A.</t>
  </si>
  <si>
    <t>Z883930817</t>
  </si>
  <si>
    <t>Sottoscrizione
abbonamento annuale
Rapporti di previsione trimestrali</t>
  </si>
  <si>
    <t>Z4739323AC</t>
  </si>
  <si>
    <t>Rinnovo abbonamento
al Portale Osservatori.Net della School of
Management del
Politecnico di Milano</t>
  </si>
  <si>
    <t>08591680155</t>
  </si>
  <si>
    <t>MIP POLITECNICO DI
MILANO GRADUATE
SCHOOL OF BUSINESS
SCPA</t>
  </si>
  <si>
    <t>Z9338FE326</t>
  </si>
  <si>
    <t xml:space="preserve">Abbonamento triennaleale a
documentazione
dell'Assonime </t>
  </si>
  <si>
    <t>Assonime
Associazione fra le
società italiane per
azioni</t>
  </si>
  <si>
    <t>Z2438FA2EA</t>
  </si>
  <si>
    <t>Sottoscrizione
abbonamento Modulo 24
Revisione Legale e Crisi
d'Impresa</t>
  </si>
  <si>
    <t>Z0238FA293</t>
  </si>
  <si>
    <t>Z4638FA341</t>
  </si>
  <si>
    <t>Sottoscrizione
abbonamento Modulo 24 Bilancio e non financial reporting
d'Impresa</t>
  </si>
  <si>
    <t>Z0439D187B</t>
  </si>
  <si>
    <t>ZCC3A87583</t>
  </si>
  <si>
    <t>Z903A9CA3B</t>
  </si>
  <si>
    <t>MNGPTR67S24L219T</t>
  </si>
  <si>
    <t>Pietro Minoglio Chionio Nuvoli</t>
  </si>
  <si>
    <t>Z4F3A9CA5C</t>
  </si>
  <si>
    <t>Acquisto pubblicazioni non periodiche estere</t>
  </si>
  <si>
    <t>ZDA3B23E76</t>
  </si>
  <si>
    <t>Rinnovo annuale alla banca dati PWC-Comperio</t>
  </si>
  <si>
    <t>ZF93B23DFE</t>
  </si>
  <si>
    <t>Rinnovo annuale alla banca dati eIFRS</t>
  </si>
  <si>
    <t>Z023B23E17</t>
  </si>
  <si>
    <t>Rinnovo annuale alla banca dati Ernst &amp; Young</t>
  </si>
  <si>
    <t>Z823B23E46</t>
  </si>
  <si>
    <t>Rinnovo annuale alla banca dati Deloitte</t>
  </si>
  <si>
    <t>Z863B23E5F</t>
  </si>
  <si>
    <t xml:space="preserve">Rinnovo annuale alla banca dati KPMG </t>
  </si>
  <si>
    <t>Intervento di manutenzione e aggiornamento di attrezzature RFID</t>
  </si>
  <si>
    <t>03301500249</t>
  </si>
  <si>
    <t>ISNG Srl</t>
  </si>
  <si>
    <t>Z0B3BAA5B4</t>
  </si>
  <si>
    <t>MGLFRZ63L31H501H</t>
  </si>
  <si>
    <t>Informatore Giuridico di Fabrizio Meglio</t>
  </si>
  <si>
    <t>Z473BCA9EA</t>
  </si>
  <si>
    <t>ZB03CE8D8D</t>
  </si>
  <si>
    <t>Acquisto codici civili</t>
  </si>
  <si>
    <t>ZB33D4C1BD</t>
  </si>
  <si>
    <t>Z883D1BA5D</t>
  </si>
  <si>
    <t>Z973D4EE28</t>
  </si>
  <si>
    <t>ZDA3D56243</t>
  </si>
  <si>
    <t>Z8C3D562CF</t>
  </si>
  <si>
    <t>Z463D56292</t>
  </si>
  <si>
    <t>Z973DC546C</t>
  </si>
  <si>
    <t>ZDD3DC54A9</t>
  </si>
  <si>
    <t>ZC73DC52A7</t>
  </si>
  <si>
    <t>02133971008</t>
  </si>
  <si>
    <t xml:space="preserve">UNIVERSITA' DEGLI STUDI DI ROMA TOR VERGATA </t>
  </si>
  <si>
    <t> 03533961003</t>
  </si>
  <si>
    <t>Sintesi SpA</t>
  </si>
  <si>
    <t>06188330150</t>
  </si>
  <si>
    <t>Maggioli SPA</t>
  </si>
  <si>
    <t>01593590605</t>
  </si>
  <si>
    <t>ITA SRL</t>
  </si>
  <si>
    <t>10352760150</t>
  </si>
  <si>
    <t>AIAF - FORMAZIONE E CULTURA SRL</t>
  </si>
  <si>
    <t>00988761003</t>
  </si>
  <si>
    <t>ABISERVIZI SPA</t>
  </si>
  <si>
    <t>11211641003</t>
  </si>
  <si>
    <t>SIAA - FORMAZIONE AVVOCATI AMMINISTRATIVISTI SRL</t>
  </si>
  <si>
    <t>08327990589</t>
  </si>
  <si>
    <t>INFORMA SRL</t>
  </si>
  <si>
    <t>01067231009</t>
  </si>
  <si>
    <t>LUISS - LIBERA UNIVERSITA' INTERNAZIONALE DEGLI STUDI SOCIALI GUIDO CARLI</t>
  </si>
  <si>
    <t>02133120150</t>
  </si>
  <si>
    <t>UNIVERSITA' CATTOLICA DEL SACRO CUORE</t>
  </si>
  <si>
    <t>Master di secondo livello - Intelligenza artificiale, mente, impresa</t>
  </si>
  <si>
    <t>01773710171</t>
  </si>
  <si>
    <t>UNIVERSITA' DEGLI STUDI DI BRESCIA</t>
  </si>
  <si>
    <t>01784630814</t>
  </si>
  <si>
    <t>FORMEL srl</t>
  </si>
  <si>
    <t>02774280016</t>
  </si>
  <si>
    <t>SOI SRL</t>
  </si>
  <si>
    <t>10336480016</t>
  </si>
  <si>
    <t>CONVENIA</t>
  </si>
  <si>
    <t>GIUFFRE' FRANCIS LEFEBVRE SPA</t>
  </si>
  <si>
    <t>06222110014</t>
  </si>
  <si>
    <t>PARADIGMA SRL</t>
  </si>
  <si>
    <t>02893990156</t>
  </si>
  <si>
    <t xml:space="preserve">AIIA - ASSOCIAZIONE ITALIANA INTERNAL AUDITORS </t>
  </si>
  <si>
    <t>Z233620D1B</t>
  </si>
  <si>
    <t>Acquisto n. 50 corsi in modalità a distanza in materia di sicurezza sul lavoro per i tirocinanti</t>
  </si>
  <si>
    <t>07189200723</t>
  </si>
  <si>
    <t>Media Consult Srl</t>
  </si>
  <si>
    <t>15363801000</t>
  </si>
  <si>
    <t>CEFI INFORMATICA S.R.L.</t>
  </si>
  <si>
    <t>Z9D390E3C9</t>
  </si>
  <si>
    <t xml:space="preserve">n. 2 edizioni del corso interno sulla comunicazione efficace </t>
  </si>
  <si>
    <t>10268501003</t>
  </si>
  <si>
    <t>Stefano Cera</t>
  </si>
  <si>
    <t xml:space="preserve">61° Corso di Formazione per Analisti Finanziari AIAF-CEFA-CIIA </t>
  </si>
  <si>
    <t>Z9138A27D4</t>
  </si>
  <si>
    <t>Corso interno sul linguaggio di programmazione Python</t>
  </si>
  <si>
    <t>DCCGTN56E19H501N</t>
  </si>
  <si>
    <t>Prof. Agostino Di Ciaccio</t>
  </si>
  <si>
    <t>Z6E38A2833</t>
  </si>
  <si>
    <t>FRRMRT74A19B963A</t>
  </si>
  <si>
    <t>Prof. Umberto Ferraro Petrillo</t>
  </si>
  <si>
    <t>IL CERIMONIALE E LE SUE APPLICAZIONI. REGOLE GENERALI</t>
  </si>
  <si>
    <t>ACCADEMIA DEL CERIMONIALE, PROTOCOL ACADEMY</t>
  </si>
  <si>
    <t>CORSO ANNUALE DI AGGIORNAMENTO PER LA PA IN MATERIA GIURIDICHE, TRIBUTARIE E DI CONTABILITA' 2022/2023</t>
  </si>
  <si>
    <t>05626491004</t>
  </si>
  <si>
    <t xml:space="preserve">DIREKTA SRL - ISTITUTO DI ALTA FORMAZIONE GIURIDICA </t>
  </si>
  <si>
    <t>Master Online - I principi contabili internazionali IAS/IFRS</t>
  </si>
  <si>
    <t>02320310150</t>
  </si>
  <si>
    <t>AIF - ASSOCIAZIONE ITALIANA FORMATORI</t>
  </si>
  <si>
    <t>Corso di formazione per i rappresentanti dei lavoratori (sedi di Roma e Milano)</t>
  </si>
  <si>
    <t>Corso intensivo residenziale di lingua inglese</t>
  </si>
  <si>
    <t>07955130724</t>
  </si>
  <si>
    <t>SPEAK SRL</t>
  </si>
  <si>
    <t>Corso base sull'analisi e composizione del cedolino paga</t>
  </si>
  <si>
    <t>Z163995697</t>
  </si>
  <si>
    <t xml:space="preserve">n. 2 ulteriori edizioni del corso interno sulla comunicazione efficace </t>
  </si>
  <si>
    <t>Corso in streaming “Crypto-assets: la nuova regolamentazione al via”</t>
  </si>
  <si>
    <t>Corso on-line:  "Organi Collegiali in presenza, a distanza e misti"</t>
  </si>
  <si>
    <t>SPEAK srl</t>
  </si>
  <si>
    <t>CASSA ECONOMALE, GIUSTIFICATIVI DI SPESA E CARTE DI CREDITO</t>
  </si>
  <si>
    <t>PAUSE, FERIE E RIPOSI DEI DIPENDENTI E DEI DIRIGENTI DELLA PA</t>
  </si>
  <si>
    <t>DAL DLGS 50/2016 VERSO IL NUOVO CODICE DEI CONTRATTI PUBBLICI</t>
  </si>
  <si>
    <t>Corso on-line:  "IL PROCESSO AMMINISTRATIVO"</t>
  </si>
  <si>
    <t>Corso on-line "Operazioni con parti correlate"</t>
  </si>
  <si>
    <t>Corso on-line:  "Le operazioni con parti correlate"</t>
  </si>
  <si>
    <t>Conflitto di interessi: la gestione di dichiarazioni, verifiche, controlli e incarichi</t>
  </si>
  <si>
    <t>Corso on-line:  "Regolamento EMIR (European Market Infrastructure Regulation)"</t>
  </si>
  <si>
    <t>08953850966</t>
  </si>
  <si>
    <t>ASSIOM FOREX SERVIZI S.R.L.</t>
  </si>
  <si>
    <t>LEADERSHIP DAY</t>
  </si>
  <si>
    <t>01999300443</t>
  </si>
  <si>
    <t>Roi Group Srl</t>
  </si>
  <si>
    <t>Master in Business Intelligence e Big Data Analytics</t>
  </si>
  <si>
    <t>12621570154</t>
  </si>
  <si>
    <t>UNIVERSITA' DEGLI STUDI DI MILANO - BICOCCA</t>
  </si>
  <si>
    <t>OBBLIGHI DI RENDICONTAZIONE DEGLI AGENTI CONTABILI E PROGRAMMA SIRECO</t>
  </si>
  <si>
    <t>Corso on-line:  "La redazione del capitolato speciale e del contratto negli appalti"</t>
  </si>
  <si>
    <t>Il nuovo Codice dei Contratti Pubblici</t>
  </si>
  <si>
    <t>ZB63A26758</t>
  </si>
  <si>
    <t>Corso in streaming: "Esame operativo del codice dei contratti 2023 - Focus su argomenti specifici: procedure negoziate senza bando sotto-soglia e in ragione dei presupposti e modifiche in corso di esecuzione'"</t>
  </si>
  <si>
    <t>Corso on-line:  "REDAZIONE E GESTIONE DEL PIANO DI PREVENZ. CORRUZ. ALLA LUCE DEL PNA ANAC 2023-2025: NUOVA SCADENZA 31/3/23"</t>
  </si>
  <si>
    <t>Business Continuity e resilienza operativa: le attività di verifica</t>
  </si>
  <si>
    <t>Corso Executive Professione sostenibilità: i benefici per le imprese XXI edizione</t>
  </si>
  <si>
    <t xml:space="preserve">Corso on-line:  "Impugnazioni e processo penale telematico" </t>
  </si>
  <si>
    <t>03366740961</t>
  </si>
  <si>
    <t>Fondazione Forense di Monza</t>
  </si>
  <si>
    <t>Corso on-line:  "Udienza preliminare, processo in assenza e procedimenti speciali"</t>
  </si>
  <si>
    <t>Corso on-line:  "Come redigere la motivazione per rendere l'atto inattaccabile"</t>
  </si>
  <si>
    <t>IL GOLDEN POWER: poteri del Governo di salvaguardia degli Assetti Proprietari nei settori strategici e di interesse nazionale</t>
  </si>
  <si>
    <t>Il nuovo giudizio di Cassazione e le novità sul PCT alla luce della riforma</t>
  </si>
  <si>
    <t>11415921003</t>
  </si>
  <si>
    <t>UNI.RIZ SRL</t>
  </si>
  <si>
    <t>Corso on-line:  "Audit report writing"</t>
  </si>
  <si>
    <t>TRASPARENZA, ACCESSO E TUTELA DELLA PRIVACY NELLA GESTIONE DEI CONCORSI PUBBLICI'</t>
  </si>
  <si>
    <t>Corso sull'applicativo moodle</t>
  </si>
  <si>
    <t>LINFA DIGITAL</t>
  </si>
  <si>
    <t>IL NUOVO CODICE DEI CONTRATTI PUBBLICI - II EDIZIONE IN WEBINAIR</t>
  </si>
  <si>
    <t xml:space="preserve">62° Corso di Formazione per Analisti Finanziari AIAF-CEFA-CIIA </t>
  </si>
  <si>
    <t>PRINCIPI GENERALI E DIGITALIZZAZIONE IN MATERIA DI CONTRATTI PUBBLICI</t>
  </si>
  <si>
    <t>Il nuovo codice dei contratti pubblici</t>
  </si>
  <si>
    <t>La qualificazione delle stazioni appaltanti e delle centrali di committenza</t>
  </si>
  <si>
    <t>LA MAPPATURA DELLE COMPETENZE</t>
  </si>
  <si>
    <t xml:space="preserve">SCUOLA DI PALO ALTO SRL </t>
  </si>
  <si>
    <t>il responsabile unico di progetto nel nuovo codice appalti</t>
  </si>
  <si>
    <t>PROGRAMMAZIONE E PROCEDURE DI SCELTA DEL CONTRAENTE IN MATERIA DI CONTRATTI PUBBLICI</t>
  </si>
  <si>
    <t>Catch-up course - Innovazione, sostenibilità e trasformazione digitale</t>
  </si>
  <si>
    <t>08856220960</t>
  </si>
  <si>
    <t>IDA - ISTITUTO DEGLI AMMINISTRATORI SRL</t>
  </si>
  <si>
    <t>La verifica dei requisiti e la gestione del FVOE nel nuovo Codice dei Contratti Pubblici</t>
  </si>
  <si>
    <t>Il nuovo whistleblowing: gestione del segnalante e delle segnalazioni nel rispetto della normativa privacy</t>
  </si>
  <si>
    <t>Direzione e coordinamento dei gruppi societari</t>
  </si>
  <si>
    <t>Transizione Digitale e Cybersicurezza nella Pubblica Amministrazione</t>
  </si>
  <si>
    <t>04533430403</t>
  </si>
  <si>
    <t>Accademia Europea Societa' Cooperativa</t>
  </si>
  <si>
    <t>Le modalità di affidamento semplificato alla luce del Nuovo Codice d.lgs. 36/2023</t>
  </si>
  <si>
    <t>Gamification e Risorse Digitali</t>
  </si>
  <si>
    <t>TECH EDUCATION RIGHTS &amp; TECHNOLOGIES S.L.U</t>
  </si>
  <si>
    <t>EFFAS Summer School 2023</t>
  </si>
  <si>
    <t xml:space="preserve">EFFAS THE EUROPEAN FEDERATION OF FINANCIAL ANALYSTS SOCIETIES </t>
  </si>
  <si>
    <t>SECURITISATION: REGULATION AND PRACTICE</t>
  </si>
  <si>
    <t>ISTITUTO UNIVERSITARIO EUROPEO</t>
  </si>
  <si>
    <t>Z263B4D9B0</t>
  </si>
  <si>
    <t>La logica dei processi e della loro misurazione</t>
  </si>
  <si>
    <t>Rimborso iscrizione a corso "International Market Abuse Seminar"</t>
  </si>
  <si>
    <t>RSSNTN72P04C495M</t>
  </si>
  <si>
    <t>Russo Antonio</t>
  </si>
  <si>
    <t>Z643B699CE</t>
  </si>
  <si>
    <t>Acquisizione corsi sull’uso di Excel, PowerPoint e Word</t>
  </si>
  <si>
    <t>06373061008</t>
  </si>
  <si>
    <t>Cefi Informatica S.r.l.</t>
  </si>
  <si>
    <t>I NUOVI ATTI DEL PROCESSO CIVILE</t>
  </si>
  <si>
    <t>IFRS Foundation Conference 2023</t>
  </si>
  <si>
    <t xml:space="preserve">IFRS FOUNDATION </t>
  </si>
  <si>
    <t>Le tecniche di redazione dei capitolati di servizi e forniture alla luce del Nuovo Codice dei Contratti</t>
  </si>
  <si>
    <t>La gara con l'offerta economicamente più vantaggiosa. Cosa cambia con il nuovo codice'</t>
  </si>
  <si>
    <t>6th Enforcement workshop</t>
  </si>
  <si>
    <t>IFIAR</t>
  </si>
  <si>
    <t>FINANZA SOSTENIBILE - CORSO EXECUTIVE</t>
  </si>
  <si>
    <t>IL NUOVO CODICE DEI CONTRATTI PUBBLICI (D.LGS.36/23)</t>
  </si>
  <si>
    <t>TRASPARENZA, ACCESSO E PRIVACY: ADEMPIMENTI E BILANCIAMENTO DEI DIRITTI</t>
  </si>
  <si>
    <t>Il nuovo Codice dei contratti pubblici: le novità in materia di digitalizzazione e trasparenza</t>
  </si>
  <si>
    <t>I criteri di aggiudicazione nel nuovo Codice dei contratti pubblici (D.Lgs. n. 36/2023)</t>
  </si>
  <si>
    <t>ZD03C27021</t>
  </si>
  <si>
    <t>corso di formazione sull’uso di Excel e Power Point - ulteriori edizioni</t>
  </si>
  <si>
    <t>RICORSO PER CASSAZIONE ALLA LUCE DELLA RIFORMA CARTABIA</t>
  </si>
  <si>
    <t>Crisi d'impresa e procedure concorsuali</t>
  </si>
  <si>
    <t>09977670968</t>
  </si>
  <si>
    <t>Ordine dei Dottori commercialisti e degli Esperti contabili di Milano</t>
  </si>
  <si>
    <t>Crisi dimpresa e procedure concorsuali</t>
  </si>
  <si>
    <t>I principi contabili internazionali IAS/IFRS</t>
  </si>
  <si>
    <t>Central Counterparties, Clearing Houses and Exchanges</t>
  </si>
  <si>
    <t>FITCH Learning LTD</t>
  </si>
  <si>
    <t>LA DENUNCIA/COMUNICAZIONE DI INFORTUNIO SUL LAVORO ALL'INAIL</t>
  </si>
  <si>
    <t>Corso di specializzazione online sul nuovo Codice dei contratti pubblici (6^ edizione)</t>
  </si>
  <si>
    <t>Executive Programme in Enterprise Risk Management</t>
  </si>
  <si>
    <t>CONGEDI E PERMESSI DEL PERSONALE: NUOVE REGOLE ADEMPIMENTI ISTRUZIONI INPS</t>
  </si>
  <si>
    <t>Il nuovo Codice dei contratti pubblici</t>
  </si>
  <si>
    <t>IL BILANCIO DELLE BANCHE 2023</t>
  </si>
  <si>
    <t xml:space="preserve">Corso di specializzazione online sul nuovo Codice dei contratti pubblici </t>
  </si>
  <si>
    <t>Corso in streaming per n. 7 partecipanti "Report di sostenibilità"</t>
  </si>
  <si>
    <t>Managing Artificial Intelligence</t>
  </si>
  <si>
    <t>LUISS EXECUTIVE MANAGEMENT EDUCATION S.P.A.</t>
  </si>
  <si>
    <t>La digitalizzazione del ciclo di vita dei contratti</t>
  </si>
  <si>
    <t>MASTER ONLINE IL D.LGS. 231/2001 NELL'ORGANIZZAZIONE AZIENDALE</t>
  </si>
  <si>
    <t>Convegno "Umanesimo e intelligenza artificiale"</t>
  </si>
  <si>
    <t>CORSO SQL LIVELLO BASE</t>
  </si>
  <si>
    <t>OPTIMA SOLUTIONS srl</t>
  </si>
  <si>
    <t>La Governance della sostenibilità (n. 4 partecipanti)</t>
  </si>
  <si>
    <t>L'IMPATTO DEL NUOVO CODICE APPALTI SULL'ATTIVITA' DELLE S.A.</t>
  </si>
  <si>
    <t>INGLESE GIURIDICO</t>
  </si>
  <si>
    <t>01803930997</t>
  </si>
  <si>
    <t>UNIFORMA - consorzio interuniversitario per l'aggiornamento professionale in campo giuridico</t>
  </si>
  <si>
    <t>GESTIONE E RINNOVO DEGLI INVENTARI PATRIMONIALI E DI MAGAZZINO DEGLI ENTI PUBBLICI</t>
  </si>
  <si>
    <t>ZB43D09938</t>
  </si>
  <si>
    <t>'La riforma della disciplina dei concorsi'</t>
  </si>
  <si>
    <t>RSSMRC65C17H501T</t>
  </si>
  <si>
    <t>Avv. Marco Rossi</t>
  </si>
  <si>
    <t>Diversity Manager - D&amp;I, da emergenza a programmazione</t>
  </si>
  <si>
    <t>02493650358</t>
  </si>
  <si>
    <t>Demetra Formazione S.r.l.</t>
  </si>
  <si>
    <t>CCNL e costo della manodopera negli appalti pubblici</t>
  </si>
  <si>
    <t>Il bilancio per avvocati e giuristi (per n. 5 dipendenti)</t>
  </si>
  <si>
    <t>Z903D432F6</t>
  </si>
  <si>
    <t xml:space="preserve">Corsi sull'uso di Excel e Word - Edizioni di novembre e dicembre 2023 </t>
  </si>
  <si>
    <t>ISTITUTO EUROPEO DI INFORMATICA SRL</t>
  </si>
  <si>
    <t>LE VERIFICHE SUL DURC AL PAGAMENTO</t>
  </si>
  <si>
    <t>ZA03D7ACA3</t>
  </si>
  <si>
    <t>La finanza per non esperti</t>
  </si>
  <si>
    <t>MNGFMS70A01C349J</t>
  </si>
  <si>
    <t>Mango Fabiomassimo</t>
  </si>
  <si>
    <t>Data Science for Investment Professional Certificate</t>
  </si>
  <si>
    <t>CFA INSTITUTE</t>
  </si>
  <si>
    <t xml:space="preserve">63° Corso di Formazione per Analisti Finanziari AIAF-CEFA-CIIA </t>
  </si>
  <si>
    <t>MASTER II LIVELLO IN SCIENZA DEI DATI PER IL PROCESSO DECISIONALE PUBBLICO</t>
  </si>
  <si>
    <t>A01AA217E8</t>
  </si>
  <si>
    <t>Training on the job "ESG Modeling ; Challenges and Trends"</t>
  </si>
  <si>
    <t>00340520220</t>
  </si>
  <si>
    <t>annualità 2023</t>
  </si>
  <si>
    <t>annualità 2024</t>
  </si>
  <si>
    <t>A0250F96F7</t>
  </si>
  <si>
    <t>Training on the job - DLT per Gestione Sto/Pilot Regime</t>
  </si>
  <si>
    <t>Corso Programmazione VBA</t>
  </si>
  <si>
    <t>LE VERIFICHE SUL DURC AL PAGAMENTO (n. 4 partecipanti)</t>
  </si>
  <si>
    <t>PRIME APPLICAZIONI E CRITICITA' DELLA RIFORMA CARTABIA (on demand per n. 9 dipendenti)</t>
  </si>
  <si>
    <t>Z1C3DE11BD</t>
  </si>
  <si>
    <t>Il FinTech e le innovazioni tecnologiche nel processo di vigilanza: Il RegTech e il SupTech</t>
  </si>
  <si>
    <t>03102630641</t>
  </si>
  <si>
    <t>Dott. Saverio Giorgio</t>
  </si>
  <si>
    <t>Training per l''utilizzo della piattaforma "TuttoGare PA"</t>
  </si>
  <si>
    <t>STUDIO AMICA SRL</t>
  </si>
  <si>
    <t>LA RIVOLUZIONE DEI CONTRATTI PUBBLICI: PRIME QUESTIONI NELLA PRATICA APPLICATIVA</t>
  </si>
  <si>
    <t>Progetti innovativi - Sperimentazione Power BI</t>
  </si>
  <si>
    <t>01257760130</t>
  </si>
  <si>
    <t>Porini srl</t>
  </si>
  <si>
    <t>Master on-line; LA COSTRUZIONE DEL BILANCIO CONSOLIDATO</t>
  </si>
  <si>
    <t>servizio di migrazione del software “BROKERinfo” ad “Euronext FASE 3”</t>
  </si>
  <si>
    <t xml:space="preserve">	ATS ADVANCED TECHNOLOGY SOLUTIONS SPA</t>
  </si>
  <si>
    <t>intervento di riparazione radiogeno installato presso l'ingresso di via Monteverdi della sede Consob di Roma</t>
  </si>
  <si>
    <t>ITEL SRL</t>
  </si>
  <si>
    <t>Manutenzione licenze sw Business Object per il 2024 - Gara deserta</t>
  </si>
  <si>
    <t xml:space="preserve">	GRUPPO ILLIRIA SPA</t>
  </si>
  <si>
    <t xml:space="preserve">	S&amp;P Global Limited</t>
  </si>
  <si>
    <t>indfocamere</t>
  </si>
  <si>
    <t>confronto di preventivi manutenzione “Oracle Premier Support for System” destinato al sistema Oracle ZFS Storage - Gara deserta</t>
  </si>
  <si>
    <t>BLACKBRIDGE SRL</t>
  </si>
  <si>
    <t>SINTESI SPA</t>
  </si>
  <si>
    <t>103114, 39</t>
  </si>
  <si>
    <t>9083614368</t>
  </si>
  <si>
    <t>ACCENTURE SPA</t>
  </si>
  <si>
    <t>TEAM SERVICE SOCIETA' CONSORTILE A R.L.</t>
  </si>
  <si>
    <t>Manutenzione sistemi di sicurezza “linee vita” presso la sede di Milano, via Broletto 7. Triennio 2023-2025</t>
  </si>
  <si>
    <t>ARCHE' SOCIETA' COOPERATIVA</t>
  </si>
  <si>
    <t>161,401,21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</si>
</sst>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\-mmm\-yy;@"/>
    <numFmt numFmtId="165" formatCode="0.00;[Red]0.00"/>
    <numFmt numFmtId="166" formatCode="000000000"/>
    <numFmt numFmtId="167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2" fillId="0" borderId="0" xfId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2" fontId="2" fillId="0" borderId="0" xfId="0" applyNumberFormat="1" applyFont="1" applyFill="1"/>
    <xf numFmtId="164" fontId="2" fillId="0" borderId="0" xfId="0" applyNumberFormat="1" applyFont="1" applyFill="1"/>
    <xf numFmtId="166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right"/>
    </xf>
    <xf numFmtId="14" fontId="2" fillId="0" borderId="0" xfId="0" applyNumberFormat="1" applyFont="1" applyFill="1"/>
    <xf numFmtId="4" fontId="2" fillId="0" borderId="0" xfId="0" applyNumberFormat="1" applyFont="1" applyFill="1"/>
    <xf numFmtId="167" fontId="2" fillId="0" borderId="0" xfId="0" applyNumberFormat="1" applyFont="1" applyFill="1"/>
    <xf numFmtId="11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0" fontId="2" fillId="0" borderId="0" xfId="0" applyFont="1" applyFill="1" applyAlignment="1">
      <alignment horizontal="right"/>
    </xf>
    <xf numFmtId="15" fontId="2" fillId="0" borderId="0" xfId="0" applyNumberFormat="1" applyFont="1" applyFill="1"/>
    <xf numFmtId="0" fontId="2" fillId="0" borderId="0" xfId="0" applyFont="1" applyFill="1" applyAlignment="1">
      <alignment horizontal="left" wrapText="1"/>
    </xf>
    <xf numFmtId="0" fontId="2" fillId="0" borderId="0" xfId="0" quotePrefix="1" applyFont="1" applyFill="1" applyAlignment="1">
      <alignment wrapText="1"/>
    </xf>
    <xf numFmtId="14" fontId="2" fillId="0" borderId="0" xfId="0" applyNumberFormat="1" applyFont="1" applyFill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C4F2-EB9F-422B-B029-F635C05A7569}">
  <dimension ref="A1:W57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ColWidth="9.1796875" defaultRowHeight="14.5" x14ac:dyDescent="0.35"/>
  <cols>
    <col min="1" max="1" width="25.81640625" style="2" bestFit="1" customWidth="1"/>
    <col min="2" max="2" width="20.1796875" style="4" customWidth="1"/>
    <col min="3" max="3" width="34.81640625" style="3" customWidth="1"/>
    <col min="4" max="4" width="52.453125" style="3" customWidth="1"/>
    <col min="5" max="5" width="41.453125" style="3" customWidth="1"/>
    <col min="6" max="18" width="50.7265625" style="3" customWidth="1"/>
    <col min="19" max="19" width="19.26953125" style="3" customWidth="1"/>
    <col min="20" max="20" width="22.453125" style="4" bestFit="1" customWidth="1"/>
    <col min="21" max="21" width="21" style="4" bestFit="1" customWidth="1"/>
    <col min="22" max="22" width="15.7265625" style="4" bestFit="1" customWidth="1"/>
    <col min="23" max="23" width="24.453125" style="4" bestFit="1" customWidth="1"/>
    <col min="24" max="16384" width="9.1796875" style="4"/>
  </cols>
  <sheetData>
    <row r="1" spans="1:23" x14ac:dyDescent="0.35">
      <c r="A1" s="5" t="s">
        <v>0</v>
      </c>
      <c r="B1" s="6" t="s">
        <v>1</v>
      </c>
      <c r="C1" s="7"/>
      <c r="D1" s="7" t="s">
        <v>2</v>
      </c>
      <c r="E1" s="7" t="s">
        <v>3</v>
      </c>
      <c r="F1" s="7" t="s">
        <v>4</v>
      </c>
      <c r="G1" s="7"/>
      <c r="H1" s="7"/>
      <c r="I1" s="7"/>
      <c r="J1" s="7" t="s">
        <v>5</v>
      </c>
      <c r="K1" s="7"/>
      <c r="L1" s="7"/>
      <c r="M1" s="7" t="s">
        <v>6</v>
      </c>
      <c r="N1" s="7"/>
      <c r="O1" s="7"/>
      <c r="P1" s="7"/>
      <c r="Q1" s="7" t="s">
        <v>7</v>
      </c>
      <c r="R1" s="7"/>
      <c r="S1" s="7"/>
      <c r="T1" s="8" t="s">
        <v>8</v>
      </c>
      <c r="U1" s="9" t="s">
        <v>9</v>
      </c>
      <c r="V1" s="9"/>
      <c r="W1" s="8" t="s">
        <v>10</v>
      </c>
    </row>
    <row r="2" spans="1:23" x14ac:dyDescent="0.35">
      <c r="A2" s="5" t="s">
        <v>11</v>
      </c>
      <c r="B2" s="6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7" t="s">
        <v>26</v>
      </c>
      <c r="Q2" s="7" t="s">
        <v>27</v>
      </c>
      <c r="R2" s="7" t="s">
        <v>28</v>
      </c>
      <c r="S2" s="7" t="s">
        <v>29</v>
      </c>
      <c r="T2" s="8" t="s">
        <v>30</v>
      </c>
      <c r="U2" s="9" t="s">
        <v>31</v>
      </c>
      <c r="V2" s="9" t="s">
        <v>32</v>
      </c>
      <c r="W2" s="8" t="s">
        <v>33</v>
      </c>
    </row>
    <row r="3" spans="1:23" ht="58" x14ac:dyDescent="0.35">
      <c r="A3" s="5" t="s">
        <v>44</v>
      </c>
      <c r="B3" s="6">
        <v>80204250585</v>
      </c>
      <c r="C3" s="7" t="s">
        <v>34</v>
      </c>
      <c r="D3" s="7" t="s">
        <v>45</v>
      </c>
      <c r="E3" s="7" t="s">
        <v>35</v>
      </c>
      <c r="F3" s="7"/>
      <c r="G3" s="7"/>
      <c r="H3" s="7"/>
      <c r="I3" s="7"/>
      <c r="J3" s="7">
        <v>12878470157</v>
      </c>
      <c r="K3" s="7"/>
      <c r="L3" s="7" t="s">
        <v>46</v>
      </c>
      <c r="M3" s="7"/>
      <c r="N3" s="7"/>
      <c r="O3" s="7"/>
      <c r="P3" s="7"/>
      <c r="Q3" s="7">
        <v>12878470157</v>
      </c>
      <c r="R3" s="7"/>
      <c r="S3" s="7" t="s">
        <v>46</v>
      </c>
      <c r="T3" s="8">
        <v>585101.84000000008</v>
      </c>
      <c r="U3" s="9">
        <v>42880</v>
      </c>
      <c r="V3" s="9">
        <v>45069</v>
      </c>
      <c r="W3" s="8">
        <v>579977.28</v>
      </c>
    </row>
    <row r="4" spans="1:23" ht="29" x14ac:dyDescent="0.35">
      <c r="A4" s="2" t="s">
        <v>53</v>
      </c>
      <c r="B4" s="6">
        <v>80204250585</v>
      </c>
      <c r="C4" s="3" t="s">
        <v>34</v>
      </c>
      <c r="D4" s="3" t="s">
        <v>54</v>
      </c>
      <c r="E4" s="7" t="s">
        <v>35</v>
      </c>
      <c r="I4" s="7"/>
      <c r="J4" s="7" t="s">
        <v>36</v>
      </c>
      <c r="L4" s="3" t="s">
        <v>37</v>
      </c>
      <c r="N4" s="7"/>
      <c r="Q4" s="7" t="s">
        <v>36</v>
      </c>
      <c r="S4" s="3" t="s">
        <v>37</v>
      </c>
      <c r="T4" s="8">
        <v>190167</v>
      </c>
      <c r="U4" s="9">
        <v>43445</v>
      </c>
      <c r="V4" s="9">
        <v>45067</v>
      </c>
      <c r="W4" s="8">
        <v>168966.41</v>
      </c>
    </row>
    <row r="5" spans="1:23" ht="43.5" x14ac:dyDescent="0.35">
      <c r="A5" s="2" t="s">
        <v>70</v>
      </c>
      <c r="B5" s="6">
        <v>80204250585</v>
      </c>
      <c r="C5" s="3" t="s">
        <v>59</v>
      </c>
      <c r="D5" s="3" t="s">
        <v>71</v>
      </c>
      <c r="E5" s="7" t="s">
        <v>49</v>
      </c>
      <c r="J5" s="7" t="s">
        <v>51</v>
      </c>
      <c r="L5" s="3" t="s">
        <v>52</v>
      </c>
      <c r="Q5" s="7" t="s">
        <v>51</v>
      </c>
      <c r="S5" s="3" t="s">
        <v>52</v>
      </c>
      <c r="T5" s="8">
        <v>39912</v>
      </c>
      <c r="U5" s="9">
        <v>43369</v>
      </c>
      <c r="V5" s="9">
        <v>45194</v>
      </c>
      <c r="W5" s="8">
        <v>39912</v>
      </c>
    </row>
    <row r="6" spans="1:23" ht="43.5" x14ac:dyDescent="0.35">
      <c r="A6" s="2" t="s">
        <v>72</v>
      </c>
      <c r="B6" s="6">
        <v>80204250585</v>
      </c>
      <c r="C6" s="3" t="s">
        <v>59</v>
      </c>
      <c r="D6" s="3" t="s">
        <v>73</v>
      </c>
      <c r="E6" s="7" t="s">
        <v>49</v>
      </c>
      <c r="J6" s="7" t="s">
        <v>51</v>
      </c>
      <c r="L6" s="3" t="s">
        <v>52</v>
      </c>
      <c r="Q6" s="7" t="s">
        <v>51</v>
      </c>
      <c r="S6" s="3" t="s">
        <v>52</v>
      </c>
      <c r="T6" s="8">
        <v>25569</v>
      </c>
      <c r="U6" s="9">
        <v>43369</v>
      </c>
      <c r="V6" s="9">
        <v>45194</v>
      </c>
      <c r="W6" s="8">
        <v>25569</v>
      </c>
    </row>
    <row r="7" spans="1:23" ht="29" x14ac:dyDescent="0.35">
      <c r="A7" s="10" t="s">
        <v>77</v>
      </c>
      <c r="B7" s="6">
        <v>80204250585</v>
      </c>
      <c r="C7" s="7" t="s">
        <v>59</v>
      </c>
      <c r="D7" s="7" t="s">
        <v>78</v>
      </c>
      <c r="E7" s="7" t="s">
        <v>42</v>
      </c>
      <c r="F7" s="7"/>
      <c r="H7" s="7"/>
      <c r="I7" s="7"/>
      <c r="J7" s="7" t="s">
        <v>79</v>
      </c>
      <c r="K7" s="7"/>
      <c r="L7" s="7" t="s">
        <v>80</v>
      </c>
      <c r="M7" s="7"/>
      <c r="O7" s="7"/>
      <c r="P7" s="7"/>
      <c r="Q7" s="7" t="s">
        <v>36</v>
      </c>
      <c r="R7" s="7"/>
      <c r="S7" s="3" t="s">
        <v>37</v>
      </c>
      <c r="T7" s="8">
        <v>66743.210000000006</v>
      </c>
      <c r="U7" s="9">
        <v>43507</v>
      </c>
      <c r="V7" s="9">
        <v>44967</v>
      </c>
      <c r="W7" s="8">
        <v>27516.25</v>
      </c>
    </row>
    <row r="8" spans="1:23" ht="29" x14ac:dyDescent="0.35">
      <c r="A8" s="2" t="s">
        <v>98</v>
      </c>
      <c r="B8" s="6">
        <v>80204250585</v>
      </c>
      <c r="C8" s="7" t="s">
        <v>59</v>
      </c>
      <c r="D8" s="3" t="s">
        <v>99</v>
      </c>
      <c r="E8" s="7" t="s">
        <v>35</v>
      </c>
      <c r="J8" s="7"/>
      <c r="Q8" s="7" t="s">
        <v>51</v>
      </c>
      <c r="S8" s="3" t="s">
        <v>52</v>
      </c>
      <c r="T8" s="8">
        <v>18009</v>
      </c>
      <c r="U8" s="9">
        <v>43788</v>
      </c>
      <c r="V8" s="9">
        <v>45614</v>
      </c>
      <c r="W8" s="8">
        <v>18009</v>
      </c>
    </row>
    <row r="9" spans="1:23" ht="29" x14ac:dyDescent="0.35">
      <c r="A9" s="2" t="s">
        <v>100</v>
      </c>
      <c r="B9" s="6">
        <v>80204250585</v>
      </c>
      <c r="C9" s="7" t="s">
        <v>59</v>
      </c>
      <c r="D9" s="3" t="s">
        <v>101</v>
      </c>
      <c r="E9" s="7" t="s">
        <v>35</v>
      </c>
      <c r="J9" s="7"/>
      <c r="Q9" s="7" t="s">
        <v>51</v>
      </c>
      <c r="S9" s="3" t="s">
        <v>52</v>
      </c>
      <c r="T9" s="8">
        <v>154060</v>
      </c>
      <c r="U9" s="9">
        <v>43805</v>
      </c>
      <c r="V9" s="9">
        <v>45631</v>
      </c>
      <c r="W9" s="8">
        <v>154060</v>
      </c>
    </row>
    <row r="10" spans="1:23" ht="58" x14ac:dyDescent="0.35">
      <c r="A10" s="2" t="s">
        <v>112</v>
      </c>
      <c r="B10" s="6">
        <v>80204250585</v>
      </c>
      <c r="C10" s="7" t="s">
        <v>59</v>
      </c>
      <c r="D10" s="7" t="s">
        <v>113</v>
      </c>
      <c r="E10" s="7" t="s">
        <v>49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114</v>
      </c>
      <c r="R10" s="7"/>
      <c r="S10" s="7" t="s">
        <v>115</v>
      </c>
      <c r="T10" s="8">
        <v>2650</v>
      </c>
      <c r="U10" s="9"/>
      <c r="V10" s="9"/>
      <c r="W10" s="8">
        <v>0</v>
      </c>
    </row>
    <row r="11" spans="1:23" ht="72.5" x14ac:dyDescent="0.35">
      <c r="A11" s="5" t="s">
        <v>116</v>
      </c>
      <c r="B11" s="6" t="s">
        <v>103</v>
      </c>
      <c r="C11" s="7" t="s">
        <v>34</v>
      </c>
      <c r="D11" s="7" t="s">
        <v>117</v>
      </c>
      <c r="E11" s="7" t="s">
        <v>35</v>
      </c>
      <c r="F11" s="7"/>
      <c r="G11" s="7"/>
      <c r="H11" s="7"/>
      <c r="I11" s="7"/>
      <c r="J11" s="7" t="s">
        <v>118</v>
      </c>
      <c r="K11" s="7"/>
      <c r="L11" s="3" t="s">
        <v>119</v>
      </c>
      <c r="M11" s="7"/>
      <c r="N11" s="7"/>
      <c r="O11" s="7"/>
      <c r="P11" s="7"/>
      <c r="Q11" s="7" t="s">
        <v>118</v>
      </c>
      <c r="R11" s="7"/>
      <c r="S11" s="7" t="s">
        <v>119</v>
      </c>
      <c r="T11" s="8">
        <v>11148.96</v>
      </c>
      <c r="U11" s="9">
        <v>43961</v>
      </c>
      <c r="V11" s="9">
        <v>45421</v>
      </c>
      <c r="W11" s="8">
        <v>10440.040000000001</v>
      </c>
    </row>
    <row r="12" spans="1:23" ht="29" x14ac:dyDescent="0.35">
      <c r="A12" s="2" t="s">
        <v>120</v>
      </c>
      <c r="B12" s="6">
        <v>80204250585</v>
      </c>
      <c r="C12" s="7" t="s">
        <v>59</v>
      </c>
      <c r="D12" s="7" t="s">
        <v>121</v>
      </c>
      <c r="E12" s="7" t="s">
        <v>49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s">
        <v>122</v>
      </c>
      <c r="R12" s="7"/>
      <c r="S12" s="7" t="s">
        <v>123</v>
      </c>
      <c r="T12" s="8">
        <v>2880</v>
      </c>
      <c r="U12" s="9">
        <v>43891</v>
      </c>
      <c r="V12" s="9">
        <v>44985</v>
      </c>
      <c r="W12" s="8">
        <v>2363.17</v>
      </c>
    </row>
    <row r="13" spans="1:23" ht="29" x14ac:dyDescent="0.35">
      <c r="A13" s="5" t="s">
        <v>124</v>
      </c>
      <c r="B13" s="6">
        <v>80204250585</v>
      </c>
      <c r="C13" s="7" t="s">
        <v>59</v>
      </c>
      <c r="D13" s="3" t="s">
        <v>125</v>
      </c>
      <c r="E13" s="7" t="s">
        <v>35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s">
        <v>87</v>
      </c>
      <c r="R13" s="7"/>
      <c r="S13" s="7" t="s">
        <v>88</v>
      </c>
      <c r="T13" s="8">
        <v>253121</v>
      </c>
      <c r="U13" s="9">
        <v>43894</v>
      </c>
      <c r="V13" s="9">
        <v>45719</v>
      </c>
      <c r="W13" s="8">
        <v>250448</v>
      </c>
    </row>
    <row r="14" spans="1:23" ht="58" x14ac:dyDescent="0.35">
      <c r="A14" s="5" t="s">
        <v>128</v>
      </c>
      <c r="B14" s="6" t="s">
        <v>103</v>
      </c>
      <c r="C14" s="7" t="s">
        <v>34</v>
      </c>
      <c r="D14" s="7" t="s">
        <v>129</v>
      </c>
      <c r="E14" s="7" t="s">
        <v>35</v>
      </c>
      <c r="F14" s="7"/>
      <c r="G14" s="7"/>
      <c r="H14" s="7"/>
      <c r="I14" s="7"/>
      <c r="J14" s="7" t="s">
        <v>41</v>
      </c>
      <c r="K14" s="7"/>
      <c r="L14" s="7" t="s">
        <v>130</v>
      </c>
      <c r="M14" s="7"/>
      <c r="N14" s="7"/>
      <c r="O14" s="7"/>
      <c r="P14" s="7"/>
      <c r="Q14" s="7" t="s">
        <v>41</v>
      </c>
      <c r="R14" s="7"/>
      <c r="S14" s="7" t="s">
        <v>130</v>
      </c>
      <c r="T14" s="8">
        <v>198660</v>
      </c>
      <c r="U14" s="9">
        <v>43952</v>
      </c>
      <c r="V14" s="9">
        <v>45777</v>
      </c>
      <c r="W14" s="8">
        <v>187124.48000000001</v>
      </c>
    </row>
    <row r="15" spans="1:23" ht="43.5" x14ac:dyDescent="0.35">
      <c r="A15" s="5" t="s">
        <v>133</v>
      </c>
      <c r="B15" s="6" t="s">
        <v>103</v>
      </c>
      <c r="C15" s="7" t="s">
        <v>34</v>
      </c>
      <c r="D15" s="7" t="s">
        <v>134</v>
      </c>
      <c r="E15" s="7" t="s">
        <v>38</v>
      </c>
      <c r="F15" s="7"/>
      <c r="G15" s="7"/>
      <c r="H15" s="7"/>
      <c r="I15" s="7"/>
      <c r="J15" s="7" t="s">
        <v>135</v>
      </c>
      <c r="K15" s="7"/>
      <c r="L15" s="7" t="s">
        <v>136</v>
      </c>
      <c r="M15" s="7"/>
      <c r="N15" s="7"/>
      <c r="O15" s="7"/>
      <c r="P15" s="7"/>
      <c r="Q15" s="7" t="s">
        <v>137</v>
      </c>
      <c r="R15" s="7"/>
      <c r="S15" s="7" t="s">
        <v>138</v>
      </c>
      <c r="T15" s="8">
        <v>32640</v>
      </c>
      <c r="U15" s="9">
        <v>44005</v>
      </c>
      <c r="V15" s="9">
        <v>45465</v>
      </c>
      <c r="W15" s="8">
        <v>38232.39</v>
      </c>
    </row>
    <row r="16" spans="1:23" ht="43.5" x14ac:dyDescent="0.35">
      <c r="A16" s="2" t="s">
        <v>142</v>
      </c>
      <c r="B16" s="4">
        <v>80204250585</v>
      </c>
      <c r="C16" s="3" t="s">
        <v>59</v>
      </c>
      <c r="D16" s="3" t="s">
        <v>143</v>
      </c>
      <c r="E16" s="7" t="s">
        <v>35</v>
      </c>
      <c r="J16" s="7" t="s">
        <v>89</v>
      </c>
      <c r="L16" s="3" t="s">
        <v>144</v>
      </c>
      <c r="Q16" s="7" t="s">
        <v>89</v>
      </c>
      <c r="S16" s="3" t="s">
        <v>65</v>
      </c>
      <c r="T16" s="8">
        <v>14039.4</v>
      </c>
      <c r="U16" s="9">
        <v>43952</v>
      </c>
      <c r="V16" s="9">
        <v>45777</v>
      </c>
      <c r="W16" s="8">
        <v>13969.2</v>
      </c>
    </row>
    <row r="17" spans="1:23" ht="29" x14ac:dyDescent="0.35">
      <c r="A17" s="2" t="s">
        <v>146</v>
      </c>
      <c r="B17" s="6">
        <v>80204250585</v>
      </c>
      <c r="C17" s="7" t="s">
        <v>34</v>
      </c>
      <c r="D17" s="3" t="s">
        <v>147</v>
      </c>
      <c r="E17" s="7" t="s">
        <v>38</v>
      </c>
      <c r="J17" s="7" t="s">
        <v>148</v>
      </c>
      <c r="L17" s="3" t="s">
        <v>149</v>
      </c>
      <c r="Q17" s="7" t="s">
        <v>148</v>
      </c>
      <c r="S17" s="3" t="s">
        <v>149</v>
      </c>
      <c r="T17" s="8">
        <v>720000</v>
      </c>
      <c r="U17" s="9">
        <v>43956</v>
      </c>
      <c r="V17" s="9">
        <v>45046</v>
      </c>
      <c r="W17" s="8">
        <v>645260.75</v>
      </c>
    </row>
    <row r="18" spans="1:23" ht="43.5" x14ac:dyDescent="0.35">
      <c r="A18" s="5" t="s">
        <v>150</v>
      </c>
      <c r="B18" s="6">
        <v>80204250585</v>
      </c>
      <c r="C18" s="7" t="s">
        <v>34</v>
      </c>
      <c r="D18" s="7" t="s">
        <v>151</v>
      </c>
      <c r="E18" s="7" t="s">
        <v>42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 t="s">
        <v>152</v>
      </c>
      <c r="R18" s="7"/>
      <c r="S18" s="7" t="s">
        <v>153</v>
      </c>
      <c r="T18" s="8">
        <v>300</v>
      </c>
      <c r="U18" s="9">
        <v>44221</v>
      </c>
      <c r="V18" s="9">
        <v>44950</v>
      </c>
      <c r="W18" s="8">
        <v>300</v>
      </c>
    </row>
    <row r="19" spans="1:23" ht="101.5" x14ac:dyDescent="0.35">
      <c r="A19" s="5" t="s">
        <v>156</v>
      </c>
      <c r="B19" s="6">
        <v>80204250585</v>
      </c>
      <c r="C19" s="7" t="s">
        <v>34</v>
      </c>
      <c r="D19" s="7" t="s">
        <v>157</v>
      </c>
      <c r="E19" s="7" t="s">
        <v>35</v>
      </c>
      <c r="F19" s="7"/>
      <c r="G19" s="7"/>
      <c r="H19" s="7"/>
      <c r="I19" s="7"/>
      <c r="J19" s="7"/>
      <c r="K19" s="7"/>
      <c r="L19" s="7"/>
      <c r="M19" s="7" t="s">
        <v>158</v>
      </c>
      <c r="N19" s="7"/>
      <c r="O19" s="7" t="s">
        <v>159</v>
      </c>
      <c r="P19" s="7" t="s">
        <v>160</v>
      </c>
      <c r="Q19" s="7"/>
      <c r="R19" s="7"/>
      <c r="S19" s="7"/>
      <c r="T19" s="8">
        <v>7839100.7300000004</v>
      </c>
      <c r="U19" s="9">
        <v>44020</v>
      </c>
      <c r="V19" s="9">
        <v>46210</v>
      </c>
      <c r="W19" s="8">
        <f>2733504.476+217858.7</f>
        <v>2951363.176</v>
      </c>
    </row>
    <row r="20" spans="1:23" ht="58" x14ac:dyDescent="0.35">
      <c r="A20" s="5" t="s">
        <v>161</v>
      </c>
      <c r="B20" s="6">
        <v>80204250585</v>
      </c>
      <c r="C20" s="7" t="s">
        <v>34</v>
      </c>
      <c r="D20" s="7" t="s">
        <v>162</v>
      </c>
      <c r="E20" s="7" t="s">
        <v>39</v>
      </c>
      <c r="F20" s="7"/>
      <c r="G20" s="7"/>
      <c r="H20" s="7"/>
      <c r="I20" s="7"/>
      <c r="J20" s="7" t="s">
        <v>163</v>
      </c>
      <c r="K20" s="7"/>
      <c r="L20" s="3" t="s">
        <v>164</v>
      </c>
      <c r="M20" s="7"/>
      <c r="N20" s="7"/>
      <c r="O20" s="7"/>
      <c r="P20" s="7"/>
      <c r="Q20" s="7" t="s">
        <v>165</v>
      </c>
      <c r="R20" s="7"/>
      <c r="S20" s="7" t="s">
        <v>166</v>
      </c>
      <c r="T20" s="8">
        <v>2447970</v>
      </c>
      <c r="U20" s="9">
        <v>44197</v>
      </c>
      <c r="V20" s="9">
        <v>46022</v>
      </c>
      <c r="W20" s="8">
        <v>977555.57000000007</v>
      </c>
    </row>
    <row r="21" spans="1:23" ht="29" x14ac:dyDescent="0.35">
      <c r="A21" s="5" t="s">
        <v>175</v>
      </c>
      <c r="B21" s="6">
        <v>80204250585</v>
      </c>
      <c r="C21" s="7" t="s">
        <v>59</v>
      </c>
      <c r="D21" s="3" t="s">
        <v>176</v>
      </c>
      <c r="E21" s="7" t="s">
        <v>172</v>
      </c>
      <c r="F21" s="7" t="s">
        <v>177</v>
      </c>
      <c r="G21" s="7"/>
      <c r="H21" s="7" t="s">
        <v>178</v>
      </c>
      <c r="I21" s="3" t="s">
        <v>40</v>
      </c>
      <c r="J21" s="7"/>
      <c r="K21" s="7"/>
      <c r="L21" s="7"/>
      <c r="M21" s="7" t="s">
        <v>177</v>
      </c>
      <c r="N21" s="7"/>
      <c r="O21" s="7" t="s">
        <v>178</v>
      </c>
      <c r="P21" s="3" t="s">
        <v>40</v>
      </c>
      <c r="Q21" s="7"/>
      <c r="R21" s="7"/>
      <c r="S21" s="7"/>
      <c r="T21" s="8">
        <v>159695</v>
      </c>
      <c r="U21" s="9">
        <v>44228</v>
      </c>
      <c r="V21" s="9">
        <v>44957</v>
      </c>
      <c r="W21" s="8">
        <v>152494.63</v>
      </c>
    </row>
    <row r="22" spans="1:23" ht="58" x14ac:dyDescent="0.35">
      <c r="A22" s="5" t="s">
        <v>179</v>
      </c>
      <c r="B22" s="6">
        <v>80204250585</v>
      </c>
      <c r="C22" s="7" t="s">
        <v>59</v>
      </c>
      <c r="D22" s="3" t="s">
        <v>180</v>
      </c>
      <c r="E22" s="7" t="s">
        <v>35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 t="s">
        <v>181</v>
      </c>
      <c r="R22" s="7"/>
      <c r="S22" s="7" t="s">
        <v>182</v>
      </c>
      <c r="T22" s="8">
        <v>360000</v>
      </c>
      <c r="U22" s="9">
        <v>44197</v>
      </c>
      <c r="V22" s="9">
        <v>45657</v>
      </c>
      <c r="W22" s="8">
        <v>2298821.6800000002</v>
      </c>
    </row>
    <row r="23" spans="1:23" ht="43.5" x14ac:dyDescent="0.35">
      <c r="A23" s="5" t="s">
        <v>185</v>
      </c>
      <c r="B23" s="6">
        <v>80204250585</v>
      </c>
      <c r="C23" s="7" t="s">
        <v>59</v>
      </c>
      <c r="D23" s="3" t="s">
        <v>186</v>
      </c>
      <c r="E23" s="7" t="s">
        <v>39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 t="s">
        <v>187</v>
      </c>
      <c r="R23" s="7"/>
      <c r="S23" s="7" t="s">
        <v>188</v>
      </c>
      <c r="T23" s="8">
        <v>566560</v>
      </c>
      <c r="U23" s="9">
        <v>43983</v>
      </c>
      <c r="V23" s="9">
        <v>45443</v>
      </c>
      <c r="W23" s="8">
        <v>447440</v>
      </c>
    </row>
    <row r="24" spans="1:23" ht="29" x14ac:dyDescent="0.35">
      <c r="A24" s="2" t="s">
        <v>189</v>
      </c>
      <c r="B24" s="6">
        <v>80204250585</v>
      </c>
      <c r="C24" s="7" t="s">
        <v>34</v>
      </c>
      <c r="D24" s="3" t="s">
        <v>190</v>
      </c>
      <c r="E24" s="7" t="s">
        <v>38</v>
      </c>
      <c r="J24" s="7" t="s">
        <v>191</v>
      </c>
      <c r="L24" s="7" t="s">
        <v>192</v>
      </c>
      <c r="Q24" s="7" t="s">
        <v>36</v>
      </c>
      <c r="S24" s="3" t="s">
        <v>37</v>
      </c>
      <c r="T24" s="8">
        <v>147976.85999999999</v>
      </c>
      <c r="U24" s="9">
        <v>43710</v>
      </c>
      <c r="V24" s="9">
        <v>45170</v>
      </c>
      <c r="W24" s="8">
        <v>125826.55</v>
      </c>
    </row>
    <row r="25" spans="1:23" ht="29" x14ac:dyDescent="0.35">
      <c r="A25" s="2" t="s">
        <v>193</v>
      </c>
      <c r="B25" s="6">
        <v>80204250585</v>
      </c>
      <c r="C25" s="7" t="s">
        <v>34</v>
      </c>
      <c r="D25" s="3" t="s">
        <v>194</v>
      </c>
      <c r="E25" s="7" t="s">
        <v>49</v>
      </c>
      <c r="J25" s="7" t="s">
        <v>195</v>
      </c>
      <c r="L25" s="3" t="s">
        <v>196</v>
      </c>
      <c r="Q25" s="7" t="s">
        <v>195</v>
      </c>
      <c r="S25" s="3" t="s">
        <v>196</v>
      </c>
      <c r="T25" s="8">
        <v>36000</v>
      </c>
      <c r="U25" s="9"/>
      <c r="V25" s="9"/>
      <c r="W25" s="8">
        <v>0</v>
      </c>
    </row>
    <row r="26" spans="1:23" ht="43.5" x14ac:dyDescent="0.35">
      <c r="A26" s="5" t="s">
        <v>197</v>
      </c>
      <c r="B26" s="6">
        <v>80204250585</v>
      </c>
      <c r="C26" s="7" t="s">
        <v>34</v>
      </c>
      <c r="D26" s="7" t="s">
        <v>198</v>
      </c>
      <c r="E26" s="7" t="s">
        <v>42</v>
      </c>
      <c r="F26" s="7"/>
      <c r="G26" s="7"/>
      <c r="H26" s="7"/>
      <c r="I26" s="7"/>
      <c r="J26" s="7" t="s">
        <v>199</v>
      </c>
      <c r="K26" s="7"/>
      <c r="L26" s="7" t="s">
        <v>200</v>
      </c>
      <c r="M26" s="7"/>
      <c r="N26" s="7"/>
      <c r="O26" s="7"/>
      <c r="P26" s="7"/>
      <c r="Q26" s="7" t="s">
        <v>201</v>
      </c>
      <c r="R26" s="7"/>
      <c r="S26" s="7" t="s">
        <v>202</v>
      </c>
      <c r="T26" s="8">
        <v>120200</v>
      </c>
      <c r="U26" s="9">
        <v>44287</v>
      </c>
      <c r="V26" s="9">
        <v>45382</v>
      </c>
      <c r="W26" s="8">
        <f>12018.33+10474.89</f>
        <v>22493.22</v>
      </c>
    </row>
    <row r="27" spans="1:23" ht="29" x14ac:dyDescent="0.35">
      <c r="A27" s="5" t="s">
        <v>205</v>
      </c>
      <c r="B27" s="6">
        <v>80204250585</v>
      </c>
      <c r="C27" s="3" t="s">
        <v>59</v>
      </c>
      <c r="D27" s="3" t="s">
        <v>206</v>
      </c>
      <c r="E27" s="7" t="s">
        <v>64</v>
      </c>
      <c r="J27" s="7" t="s">
        <v>207</v>
      </c>
      <c r="L27" s="3" t="s">
        <v>208</v>
      </c>
      <c r="Q27" s="7" t="s">
        <v>51</v>
      </c>
      <c r="S27" s="3" t="s">
        <v>209</v>
      </c>
      <c r="T27" s="8">
        <v>161366.31</v>
      </c>
      <c r="U27" s="9">
        <v>44197</v>
      </c>
      <c r="V27" s="9">
        <v>45657</v>
      </c>
      <c r="W27" s="8">
        <v>160625.29</v>
      </c>
    </row>
    <row r="28" spans="1:23" ht="29" x14ac:dyDescent="0.35">
      <c r="A28" s="5" t="s">
        <v>210</v>
      </c>
      <c r="B28" s="6">
        <v>80204250585</v>
      </c>
      <c r="C28" s="3" t="s">
        <v>59</v>
      </c>
      <c r="D28" s="3" t="s">
        <v>211</v>
      </c>
      <c r="E28" s="7" t="s">
        <v>49</v>
      </c>
      <c r="J28" s="7"/>
      <c r="Q28" s="7"/>
      <c r="S28" s="3" t="s">
        <v>212</v>
      </c>
      <c r="T28" s="8">
        <v>11000</v>
      </c>
      <c r="U28" s="9">
        <v>44255</v>
      </c>
      <c r="V28" s="9">
        <v>45349</v>
      </c>
      <c r="W28" s="8">
        <v>14199.14</v>
      </c>
    </row>
    <row r="29" spans="1:23" ht="43.5" x14ac:dyDescent="0.35">
      <c r="A29" s="2" t="s">
        <v>213</v>
      </c>
      <c r="B29" s="4">
        <v>80204250585</v>
      </c>
      <c r="C29" s="3" t="s">
        <v>59</v>
      </c>
      <c r="D29" s="3" t="s">
        <v>214</v>
      </c>
      <c r="E29" s="3" t="s">
        <v>35</v>
      </c>
      <c r="J29" s="7"/>
      <c r="Q29" s="7" t="s">
        <v>51</v>
      </c>
      <c r="S29" s="3" t="s">
        <v>209</v>
      </c>
      <c r="T29" s="8">
        <v>109013</v>
      </c>
      <c r="U29" s="9">
        <v>44139</v>
      </c>
      <c r="V29" s="9">
        <v>45964</v>
      </c>
      <c r="W29" s="8">
        <v>109013</v>
      </c>
    </row>
    <row r="30" spans="1:23" ht="43.5" x14ac:dyDescent="0.35">
      <c r="A30" s="2" t="s">
        <v>215</v>
      </c>
      <c r="B30" s="4">
        <v>80204250585</v>
      </c>
      <c r="C30" s="3" t="s">
        <v>59</v>
      </c>
      <c r="D30" s="3" t="s">
        <v>216</v>
      </c>
      <c r="E30" s="3" t="s">
        <v>35</v>
      </c>
      <c r="J30" s="7"/>
      <c r="Q30" s="7" t="s">
        <v>51</v>
      </c>
      <c r="S30" s="3" t="s">
        <v>209</v>
      </c>
      <c r="T30" s="8">
        <v>6975</v>
      </c>
      <c r="U30" s="9">
        <v>44137</v>
      </c>
      <c r="V30" s="9">
        <v>45964</v>
      </c>
      <c r="W30" s="8">
        <v>6975</v>
      </c>
    </row>
    <row r="31" spans="1:23" ht="29" x14ac:dyDescent="0.35">
      <c r="A31" s="5" t="s">
        <v>217</v>
      </c>
      <c r="B31" s="4">
        <v>80204250585</v>
      </c>
      <c r="C31" s="3" t="s">
        <v>59</v>
      </c>
      <c r="D31" s="3" t="s">
        <v>218</v>
      </c>
      <c r="E31" s="3" t="s">
        <v>35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 t="s">
        <v>219</v>
      </c>
      <c r="R31" s="7"/>
      <c r="S31" s="3" t="s">
        <v>220</v>
      </c>
      <c r="T31" s="8">
        <v>165926</v>
      </c>
      <c r="U31" s="9">
        <v>44151</v>
      </c>
      <c r="V31" s="9">
        <v>45976</v>
      </c>
      <c r="W31" s="8">
        <v>164466</v>
      </c>
    </row>
    <row r="32" spans="1:23" ht="29" x14ac:dyDescent="0.35">
      <c r="A32" s="5" t="s">
        <v>221</v>
      </c>
      <c r="B32" s="4">
        <v>80204250585</v>
      </c>
      <c r="C32" s="3" t="s">
        <v>59</v>
      </c>
      <c r="D32" s="3" t="s">
        <v>222</v>
      </c>
      <c r="E32" s="7" t="s">
        <v>49</v>
      </c>
      <c r="F32" s="7"/>
      <c r="G32" s="7"/>
      <c r="H32" s="7"/>
      <c r="I32" s="7"/>
      <c r="J32" s="7" t="s">
        <v>223</v>
      </c>
      <c r="K32" s="7"/>
      <c r="L32" s="7" t="s">
        <v>224</v>
      </c>
      <c r="M32" s="7"/>
      <c r="N32" s="7"/>
      <c r="O32" s="7"/>
      <c r="P32" s="7"/>
      <c r="Q32" s="7" t="s">
        <v>225</v>
      </c>
      <c r="R32" s="7"/>
      <c r="S32" s="7" t="s">
        <v>226</v>
      </c>
      <c r="T32" s="8">
        <v>40925</v>
      </c>
      <c r="U32" s="9">
        <v>44253</v>
      </c>
      <c r="V32" s="9">
        <v>45565</v>
      </c>
      <c r="W32" s="8">
        <v>40452.17</v>
      </c>
    </row>
    <row r="33" spans="1:23" ht="29" x14ac:dyDescent="0.35">
      <c r="A33" s="5" t="s">
        <v>227</v>
      </c>
      <c r="B33" s="4">
        <v>80204250585</v>
      </c>
      <c r="C33" s="3" t="s">
        <v>59</v>
      </c>
      <c r="D33" s="3" t="s">
        <v>228</v>
      </c>
      <c r="E33" s="7" t="s">
        <v>39</v>
      </c>
      <c r="F33" s="7"/>
      <c r="G33" s="7"/>
      <c r="H33" s="7"/>
      <c r="I33" s="7"/>
      <c r="J33" s="7"/>
      <c r="K33" s="7"/>
      <c r="L33" s="7"/>
      <c r="M33" s="7" t="s">
        <v>229</v>
      </c>
      <c r="N33" s="7"/>
      <c r="O33" s="7" t="s">
        <v>230</v>
      </c>
      <c r="P33" s="7" t="s">
        <v>231</v>
      </c>
      <c r="Q33" s="7"/>
      <c r="R33" s="7"/>
      <c r="S33" s="7"/>
      <c r="T33" s="8">
        <v>8498014.5999999996</v>
      </c>
      <c r="U33" s="9">
        <v>44136</v>
      </c>
      <c r="V33" s="9">
        <v>45961</v>
      </c>
      <c r="W33" s="8">
        <v>6973939.6200000001</v>
      </c>
    </row>
    <row r="34" spans="1:23" ht="29" x14ac:dyDescent="0.35">
      <c r="A34" s="5" t="s">
        <v>232</v>
      </c>
      <c r="B34" s="4">
        <v>80204250585</v>
      </c>
      <c r="C34" s="3" t="s">
        <v>59</v>
      </c>
      <c r="D34" s="3" t="s">
        <v>233</v>
      </c>
      <c r="E34" s="7" t="s">
        <v>39</v>
      </c>
      <c r="F34" s="7"/>
      <c r="G34" s="7"/>
      <c r="H34" s="7"/>
      <c r="I34" s="7"/>
      <c r="J34" s="7"/>
      <c r="K34" s="7"/>
      <c r="L34" s="7"/>
      <c r="M34" s="7" t="s">
        <v>234</v>
      </c>
      <c r="N34" s="7"/>
      <c r="O34" s="7" t="s">
        <v>235</v>
      </c>
      <c r="P34" s="7" t="s">
        <v>236</v>
      </c>
      <c r="Q34" s="7"/>
      <c r="R34" s="7"/>
      <c r="S34" s="7"/>
      <c r="T34" s="8">
        <v>8800450</v>
      </c>
      <c r="U34" s="9">
        <v>44136</v>
      </c>
      <c r="V34" s="9">
        <v>45961</v>
      </c>
      <c r="W34" s="8">
        <v>6285674.3899999997</v>
      </c>
    </row>
    <row r="35" spans="1:23" ht="29" x14ac:dyDescent="0.35">
      <c r="A35" s="5" t="s">
        <v>237</v>
      </c>
      <c r="B35" s="4">
        <v>80204250585</v>
      </c>
      <c r="C35" s="3" t="s">
        <v>59</v>
      </c>
      <c r="D35" s="7" t="s">
        <v>238</v>
      </c>
      <c r="E35" s="7" t="s">
        <v>49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 t="s">
        <v>239</v>
      </c>
      <c r="R35" s="7"/>
      <c r="S35" s="7" t="s">
        <v>240</v>
      </c>
      <c r="T35" s="8">
        <v>1135</v>
      </c>
      <c r="U35" s="9">
        <v>44119</v>
      </c>
      <c r="V35" s="9">
        <v>45214</v>
      </c>
      <c r="W35" s="8">
        <v>1135</v>
      </c>
    </row>
    <row r="36" spans="1:23" ht="29" x14ac:dyDescent="0.35">
      <c r="A36" s="5" t="s">
        <v>241</v>
      </c>
      <c r="B36" s="6">
        <v>80204250585</v>
      </c>
      <c r="C36" s="7" t="s">
        <v>34</v>
      </c>
      <c r="D36" s="7" t="s">
        <v>242</v>
      </c>
      <c r="E36" s="7" t="s">
        <v>49</v>
      </c>
      <c r="F36" s="7"/>
      <c r="G36" s="7"/>
      <c r="H36" s="7"/>
      <c r="I36" s="7"/>
      <c r="J36" s="7" t="s">
        <v>243</v>
      </c>
      <c r="K36" s="7"/>
      <c r="L36" s="7" t="s">
        <v>244</v>
      </c>
      <c r="M36" s="7"/>
      <c r="N36" s="7"/>
      <c r="O36" s="7"/>
      <c r="P36" s="7"/>
      <c r="Q36" s="7" t="s">
        <v>245</v>
      </c>
      <c r="R36" s="7"/>
      <c r="S36" s="7" t="s">
        <v>246</v>
      </c>
      <c r="T36" s="8">
        <v>97896</v>
      </c>
      <c r="U36" s="9">
        <v>44127</v>
      </c>
      <c r="V36" s="9">
        <v>45260</v>
      </c>
      <c r="W36" s="8">
        <v>97822.06</v>
      </c>
    </row>
    <row r="37" spans="1:23" ht="29" x14ac:dyDescent="0.35">
      <c r="A37" s="2" t="s">
        <v>248</v>
      </c>
      <c r="B37" s="6">
        <v>80204250585</v>
      </c>
      <c r="C37" s="7" t="s">
        <v>34</v>
      </c>
      <c r="D37" s="3" t="s">
        <v>249</v>
      </c>
      <c r="E37" s="7" t="s">
        <v>35</v>
      </c>
      <c r="J37" s="7"/>
      <c r="Q37" s="7">
        <v>97103880585</v>
      </c>
      <c r="S37" s="3" t="s">
        <v>141</v>
      </c>
      <c r="T37" s="8">
        <v>30000</v>
      </c>
      <c r="U37" s="9">
        <v>44274</v>
      </c>
      <c r="V37" s="9">
        <v>44985</v>
      </c>
      <c r="W37" s="8">
        <v>25645.16</v>
      </c>
    </row>
    <row r="38" spans="1:23" ht="29" x14ac:dyDescent="0.35">
      <c r="A38" s="5" t="s">
        <v>250</v>
      </c>
      <c r="B38" s="6">
        <v>80204250585</v>
      </c>
      <c r="C38" s="7" t="s">
        <v>34</v>
      </c>
      <c r="D38" s="3" t="s">
        <v>251</v>
      </c>
      <c r="E38" s="7" t="s">
        <v>49</v>
      </c>
      <c r="F38" s="7"/>
      <c r="G38" s="7"/>
      <c r="H38" s="7"/>
      <c r="I38" s="7"/>
      <c r="J38" s="7" t="s">
        <v>252</v>
      </c>
      <c r="K38" s="7"/>
      <c r="L38" s="7" t="s">
        <v>253</v>
      </c>
      <c r="M38" s="7"/>
      <c r="N38" s="7"/>
      <c r="O38" s="7"/>
      <c r="P38" s="7"/>
      <c r="Q38" s="7" t="s">
        <v>254</v>
      </c>
      <c r="R38" s="7"/>
      <c r="S38" s="7" t="s">
        <v>255</v>
      </c>
      <c r="T38" s="8">
        <v>55500</v>
      </c>
      <c r="U38" s="9">
        <v>44317</v>
      </c>
      <c r="V38" s="9">
        <v>44957</v>
      </c>
      <c r="W38" s="8">
        <v>52999.990000000005</v>
      </c>
    </row>
    <row r="39" spans="1:23" ht="29" x14ac:dyDescent="0.35">
      <c r="A39" s="5" t="s">
        <v>256</v>
      </c>
      <c r="B39" s="6">
        <v>80204250585</v>
      </c>
      <c r="C39" s="7" t="s">
        <v>34</v>
      </c>
      <c r="D39" s="3" t="s">
        <v>257</v>
      </c>
      <c r="E39" s="7" t="s">
        <v>38</v>
      </c>
      <c r="J39" s="7" t="s">
        <v>66</v>
      </c>
      <c r="L39" s="3" t="s">
        <v>67</v>
      </c>
      <c r="Q39" s="7" t="s">
        <v>66</v>
      </c>
      <c r="S39" s="3" t="s">
        <v>67</v>
      </c>
      <c r="T39" s="8">
        <v>199800</v>
      </c>
      <c r="U39" s="9">
        <v>44328</v>
      </c>
      <c r="V39" s="9">
        <v>45077</v>
      </c>
      <c r="W39" s="8">
        <f>198875+925</f>
        <v>199800</v>
      </c>
    </row>
    <row r="40" spans="1:23" ht="43.5" x14ac:dyDescent="0.35">
      <c r="A40" s="5" t="s">
        <v>258</v>
      </c>
      <c r="B40" s="6">
        <v>80204250585</v>
      </c>
      <c r="C40" s="7" t="s">
        <v>34</v>
      </c>
      <c r="D40" s="3" t="s">
        <v>259</v>
      </c>
      <c r="E40" s="7" t="s">
        <v>38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s">
        <v>62</v>
      </c>
      <c r="R40" s="7"/>
      <c r="S40" s="7" t="s">
        <v>63</v>
      </c>
      <c r="T40" s="8">
        <f>110500+55250</f>
        <v>165750</v>
      </c>
      <c r="U40" s="9">
        <v>44249</v>
      </c>
      <c r="V40" s="9">
        <v>45343</v>
      </c>
      <c r="W40" s="8">
        <v>165750</v>
      </c>
    </row>
    <row r="41" spans="1:23" ht="72.5" x14ac:dyDescent="0.35">
      <c r="A41" s="5" t="s">
        <v>260</v>
      </c>
      <c r="B41" s="6">
        <v>80204250585</v>
      </c>
      <c r="C41" s="7" t="s">
        <v>34</v>
      </c>
      <c r="D41" s="3" t="s">
        <v>261</v>
      </c>
      <c r="E41" s="7" t="s">
        <v>35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 t="s">
        <v>262</v>
      </c>
      <c r="R41" s="7"/>
      <c r="S41" s="7" t="s">
        <v>263</v>
      </c>
      <c r="T41" s="8">
        <v>1396077.16</v>
      </c>
      <c r="U41" s="9">
        <v>44287</v>
      </c>
      <c r="V41" s="9">
        <v>46112</v>
      </c>
      <c r="W41" s="8">
        <v>1196305.26</v>
      </c>
    </row>
    <row r="42" spans="1:23" ht="29" x14ac:dyDescent="0.35">
      <c r="A42" s="5" t="s">
        <v>264</v>
      </c>
      <c r="B42" s="6">
        <v>80204250585</v>
      </c>
      <c r="C42" s="7" t="s">
        <v>34</v>
      </c>
      <c r="D42" s="3" t="s">
        <v>265</v>
      </c>
      <c r="E42" s="7" t="s">
        <v>38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>
        <v>11586340157</v>
      </c>
      <c r="R42" s="7"/>
      <c r="S42" s="3" t="s">
        <v>86</v>
      </c>
      <c r="T42" s="8">
        <v>82459.02</v>
      </c>
      <c r="U42" s="9">
        <v>44273</v>
      </c>
      <c r="V42" s="9">
        <v>45077</v>
      </c>
      <c r="W42" s="8">
        <f>32300.4*2</f>
        <v>64600.800000000003</v>
      </c>
    </row>
    <row r="43" spans="1:23" x14ac:dyDescent="0.35">
      <c r="A43" s="5" t="s">
        <v>266</v>
      </c>
      <c r="B43" s="6">
        <v>80204250585</v>
      </c>
      <c r="C43" s="7" t="s">
        <v>34</v>
      </c>
      <c r="D43" s="3" t="s">
        <v>267</v>
      </c>
      <c r="E43" s="7" t="s">
        <v>49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 t="s">
        <v>268</v>
      </c>
      <c r="R43" s="7"/>
      <c r="S43" s="7" t="s">
        <v>269</v>
      </c>
      <c r="T43" s="8">
        <v>3621</v>
      </c>
      <c r="U43" s="9">
        <v>44255</v>
      </c>
      <c r="V43" s="9">
        <v>45349</v>
      </c>
      <c r="W43" s="8">
        <v>3621</v>
      </c>
    </row>
    <row r="44" spans="1:23" ht="29" x14ac:dyDescent="0.35">
      <c r="A44" s="5" t="s">
        <v>272</v>
      </c>
      <c r="B44" s="6">
        <v>80204250585</v>
      </c>
      <c r="C44" s="7" t="s">
        <v>34</v>
      </c>
      <c r="D44" s="3" t="s">
        <v>273</v>
      </c>
      <c r="E44" s="7" t="s">
        <v>49</v>
      </c>
      <c r="J44" s="7"/>
      <c r="Q44" s="7">
        <v>10701020157</v>
      </c>
      <c r="R44" s="7"/>
      <c r="S44" s="7" t="s">
        <v>274</v>
      </c>
      <c r="T44" s="8">
        <v>4200</v>
      </c>
      <c r="U44" s="9">
        <v>44316</v>
      </c>
      <c r="V44" s="9">
        <v>45045</v>
      </c>
      <c r="W44" s="8">
        <v>4200</v>
      </c>
    </row>
    <row r="45" spans="1:23" ht="58" x14ac:dyDescent="0.35">
      <c r="A45" s="5" t="s">
        <v>276</v>
      </c>
      <c r="B45" s="6" t="s">
        <v>103</v>
      </c>
      <c r="C45" s="7" t="s">
        <v>34</v>
      </c>
      <c r="D45" s="7" t="s">
        <v>277</v>
      </c>
      <c r="E45" s="7" t="s">
        <v>38</v>
      </c>
      <c r="F45" s="7"/>
      <c r="G45" s="7"/>
      <c r="H45" s="7"/>
      <c r="I45" s="7"/>
      <c r="J45" s="7" t="s">
        <v>278</v>
      </c>
      <c r="K45" s="7"/>
      <c r="L45" s="7" t="s">
        <v>279</v>
      </c>
      <c r="M45" s="7"/>
      <c r="N45" s="7"/>
      <c r="O45" s="7"/>
      <c r="P45" s="7"/>
      <c r="Q45" s="7" t="s">
        <v>280</v>
      </c>
      <c r="R45" s="7"/>
      <c r="S45" s="7" t="s">
        <v>279</v>
      </c>
      <c r="T45" s="8">
        <v>1734050</v>
      </c>
      <c r="U45" s="9">
        <v>44440</v>
      </c>
      <c r="V45" s="9">
        <v>45351</v>
      </c>
      <c r="W45" s="8">
        <v>2373819.1</v>
      </c>
    </row>
    <row r="46" spans="1:23" ht="29" x14ac:dyDescent="0.35">
      <c r="A46" s="2" t="s">
        <v>281</v>
      </c>
      <c r="B46" s="6">
        <v>80204250585</v>
      </c>
      <c r="C46" s="3" t="s">
        <v>59</v>
      </c>
      <c r="D46" s="3" t="s">
        <v>282</v>
      </c>
      <c r="E46" s="7" t="s">
        <v>38</v>
      </c>
      <c r="J46" s="7"/>
      <c r="Q46" s="7" t="s">
        <v>155</v>
      </c>
      <c r="S46" s="3" t="s">
        <v>283</v>
      </c>
      <c r="T46" s="8">
        <v>2560</v>
      </c>
      <c r="U46" s="9">
        <v>44348</v>
      </c>
      <c r="V46" s="9">
        <v>45077</v>
      </c>
      <c r="W46" s="8">
        <v>2560</v>
      </c>
    </row>
    <row r="47" spans="1:23" ht="29" x14ac:dyDescent="0.35">
      <c r="A47" s="2" t="s">
        <v>284</v>
      </c>
      <c r="B47" s="6">
        <v>80204250585</v>
      </c>
      <c r="C47" s="3" t="s">
        <v>59</v>
      </c>
      <c r="D47" s="3" t="s">
        <v>285</v>
      </c>
      <c r="E47" s="7" t="s">
        <v>38</v>
      </c>
      <c r="J47" s="7"/>
      <c r="Q47" s="7" t="s">
        <v>155</v>
      </c>
      <c r="S47" s="3" t="s">
        <v>283</v>
      </c>
      <c r="T47" s="8">
        <v>11800</v>
      </c>
      <c r="U47" s="9">
        <v>44325</v>
      </c>
      <c r="V47" s="9">
        <v>45054</v>
      </c>
      <c r="W47" s="8">
        <v>11800</v>
      </c>
    </row>
    <row r="48" spans="1:23" ht="29" x14ac:dyDescent="0.35">
      <c r="A48" s="2" t="s">
        <v>286</v>
      </c>
      <c r="B48" s="6">
        <v>80204250585</v>
      </c>
      <c r="C48" s="3" t="s">
        <v>59</v>
      </c>
      <c r="D48" s="3" t="s">
        <v>287</v>
      </c>
      <c r="E48" s="7" t="s">
        <v>49</v>
      </c>
      <c r="J48" s="7"/>
      <c r="Q48" s="7" t="s">
        <v>288</v>
      </c>
      <c r="S48" s="3" t="s">
        <v>90</v>
      </c>
      <c r="T48" s="8">
        <v>5100</v>
      </c>
      <c r="U48" s="9">
        <v>44378</v>
      </c>
      <c r="V48" s="9">
        <v>45107</v>
      </c>
      <c r="W48" s="8">
        <v>5100</v>
      </c>
    </row>
    <row r="49" spans="1:23" ht="43.5" x14ac:dyDescent="0.35">
      <c r="A49" s="2" t="s">
        <v>289</v>
      </c>
      <c r="B49" s="6">
        <v>80204250585</v>
      </c>
      <c r="C49" s="3" t="s">
        <v>59</v>
      </c>
      <c r="D49" s="3" t="s">
        <v>290</v>
      </c>
      <c r="E49" s="7" t="s">
        <v>35</v>
      </c>
      <c r="F49" s="7" t="s">
        <v>291</v>
      </c>
      <c r="H49" s="7" t="s">
        <v>292</v>
      </c>
      <c r="I49" s="7" t="s">
        <v>160</v>
      </c>
      <c r="J49" s="7"/>
      <c r="M49" s="7" t="s">
        <v>291</v>
      </c>
      <c r="O49" s="7" t="s">
        <v>292</v>
      </c>
      <c r="P49" s="7" t="s">
        <v>160</v>
      </c>
      <c r="Q49" s="7"/>
      <c r="S49" s="3" t="s">
        <v>1628</v>
      </c>
      <c r="T49" s="8">
        <v>70251.570000000007</v>
      </c>
      <c r="U49" s="9">
        <v>44317</v>
      </c>
      <c r="V49" s="9">
        <v>45412</v>
      </c>
      <c r="W49" s="8">
        <v>62465.71</v>
      </c>
    </row>
    <row r="50" spans="1:23" ht="29" x14ac:dyDescent="0.35">
      <c r="A50" s="2" t="s">
        <v>293</v>
      </c>
      <c r="B50" s="6">
        <v>80204250585</v>
      </c>
      <c r="C50" s="3" t="s">
        <v>59</v>
      </c>
      <c r="D50" s="3" t="s">
        <v>294</v>
      </c>
      <c r="E50" s="7" t="s">
        <v>38</v>
      </c>
      <c r="J50" s="7"/>
      <c r="Q50" s="7" t="s">
        <v>92</v>
      </c>
      <c r="S50" s="3" t="s">
        <v>295</v>
      </c>
      <c r="T50" s="8">
        <v>37529</v>
      </c>
      <c r="U50" s="9">
        <v>44348</v>
      </c>
      <c r="V50" s="9">
        <v>45077</v>
      </c>
      <c r="W50" s="8">
        <v>37529</v>
      </c>
    </row>
    <row r="51" spans="1:23" ht="29" x14ac:dyDescent="0.35">
      <c r="A51" s="2" t="s">
        <v>296</v>
      </c>
      <c r="B51" s="6">
        <v>80204250585</v>
      </c>
      <c r="C51" s="3" t="s">
        <v>59</v>
      </c>
      <c r="D51" s="3" t="s">
        <v>297</v>
      </c>
      <c r="E51" s="7" t="s">
        <v>49</v>
      </c>
      <c r="J51" s="7"/>
      <c r="Q51" s="7"/>
      <c r="S51" s="3" t="s">
        <v>145</v>
      </c>
      <c r="T51" s="8">
        <v>26160</v>
      </c>
      <c r="U51" s="9">
        <v>44354</v>
      </c>
      <c r="V51" s="9">
        <v>45084</v>
      </c>
      <c r="W51" s="8">
        <v>26160</v>
      </c>
    </row>
    <row r="52" spans="1:23" ht="43.5" x14ac:dyDescent="0.35">
      <c r="A52" s="2" t="s">
        <v>298</v>
      </c>
      <c r="B52" s="6">
        <v>80204250585</v>
      </c>
      <c r="C52" s="3" t="s">
        <v>59</v>
      </c>
      <c r="D52" s="3" t="s">
        <v>299</v>
      </c>
      <c r="E52" s="3" t="s">
        <v>39</v>
      </c>
      <c r="J52" s="7"/>
      <c r="Q52" s="7" t="s">
        <v>300</v>
      </c>
      <c r="S52" s="3" t="s">
        <v>301</v>
      </c>
      <c r="T52" s="8">
        <v>263601.40000000002</v>
      </c>
      <c r="U52" s="9">
        <v>44562</v>
      </c>
      <c r="V52" s="9">
        <v>46387</v>
      </c>
      <c r="W52" s="8">
        <v>54955.4</v>
      </c>
    </row>
    <row r="53" spans="1:23" ht="29" x14ac:dyDescent="0.35">
      <c r="A53" s="5" t="s">
        <v>302</v>
      </c>
      <c r="B53" s="6">
        <v>80204250585</v>
      </c>
      <c r="C53" s="3" t="s">
        <v>59</v>
      </c>
      <c r="D53" s="3" t="s">
        <v>303</v>
      </c>
      <c r="E53" s="7" t="s">
        <v>35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 t="s">
        <v>62</v>
      </c>
      <c r="R53" s="7"/>
      <c r="S53" s="7" t="s">
        <v>63</v>
      </c>
      <c r="T53" s="8">
        <v>2725977.1</v>
      </c>
      <c r="U53" s="9">
        <v>44348</v>
      </c>
      <c r="V53" s="9">
        <v>46903</v>
      </c>
      <c r="W53" s="8">
        <v>320114.74</v>
      </c>
    </row>
    <row r="54" spans="1:23" ht="87" x14ac:dyDescent="0.35">
      <c r="A54" s="5" t="s">
        <v>304</v>
      </c>
      <c r="B54" s="6">
        <v>80204250585</v>
      </c>
      <c r="C54" s="3" t="s">
        <v>59</v>
      </c>
      <c r="D54" s="3" t="s">
        <v>305</v>
      </c>
      <c r="E54" s="7" t="s">
        <v>42</v>
      </c>
      <c r="F54" s="7"/>
      <c r="G54" s="7"/>
      <c r="H54" s="7"/>
      <c r="I54" s="7"/>
      <c r="J54" s="7" t="s">
        <v>306</v>
      </c>
      <c r="K54" s="7"/>
      <c r="L54" s="7" t="s">
        <v>307</v>
      </c>
      <c r="M54" s="7"/>
      <c r="N54" s="7"/>
      <c r="O54" s="7"/>
      <c r="P54" s="7"/>
      <c r="Q54" s="7" t="s">
        <v>308</v>
      </c>
      <c r="R54" s="7"/>
      <c r="S54" s="7" t="s">
        <v>309</v>
      </c>
      <c r="T54" s="8">
        <v>68754.09</v>
      </c>
      <c r="U54" s="9">
        <v>44438</v>
      </c>
      <c r="V54" s="9">
        <v>45534</v>
      </c>
      <c r="W54" s="8">
        <v>68754.09</v>
      </c>
    </row>
    <row r="55" spans="1:23" ht="87" x14ac:dyDescent="0.35">
      <c r="A55" s="5" t="s">
        <v>310</v>
      </c>
      <c r="B55" s="6">
        <v>80204250585</v>
      </c>
      <c r="C55" s="3" t="s">
        <v>59</v>
      </c>
      <c r="D55" s="3" t="s">
        <v>311</v>
      </c>
      <c r="E55" s="7" t="s">
        <v>42</v>
      </c>
      <c r="G55" s="7"/>
      <c r="H55" s="7"/>
      <c r="I55" s="7"/>
      <c r="J55" s="7" t="s">
        <v>306</v>
      </c>
      <c r="K55" s="7"/>
      <c r="L55" s="7" t="s">
        <v>307</v>
      </c>
      <c r="M55" s="7" t="s">
        <v>312</v>
      </c>
      <c r="N55" s="7"/>
      <c r="O55" s="7" t="s">
        <v>313</v>
      </c>
      <c r="P55" s="7" t="s">
        <v>314</v>
      </c>
      <c r="Q55" s="7"/>
      <c r="R55" s="7"/>
      <c r="S55" s="7"/>
      <c r="T55" s="8">
        <v>106950.81999999999</v>
      </c>
      <c r="U55" s="9">
        <v>44438</v>
      </c>
      <c r="V55" s="9">
        <v>45534</v>
      </c>
      <c r="W55" s="8">
        <v>106950.81999999999</v>
      </c>
    </row>
    <row r="56" spans="1:23" ht="29" x14ac:dyDescent="0.35">
      <c r="A56" s="2" t="s">
        <v>315</v>
      </c>
      <c r="B56" s="6" t="s">
        <v>103</v>
      </c>
      <c r="C56" s="7" t="s">
        <v>34</v>
      </c>
      <c r="D56" s="3" t="s">
        <v>316</v>
      </c>
      <c r="E56" s="7" t="s">
        <v>35</v>
      </c>
      <c r="J56" s="7" t="s">
        <v>36</v>
      </c>
      <c r="L56" s="3" t="s">
        <v>317</v>
      </c>
      <c r="Q56" s="7" t="s">
        <v>36</v>
      </c>
      <c r="S56" s="7" t="s">
        <v>317</v>
      </c>
      <c r="T56" s="8">
        <f>98336.33+10905.62</f>
        <v>109241.95</v>
      </c>
      <c r="U56" s="9">
        <v>44371</v>
      </c>
      <c r="V56" s="9">
        <v>45246</v>
      </c>
      <c r="W56" s="8">
        <f>98336.33+10905.62</f>
        <v>109241.95</v>
      </c>
    </row>
    <row r="57" spans="1:23" ht="43.5" x14ac:dyDescent="0.35">
      <c r="A57" s="2" t="s">
        <v>320</v>
      </c>
      <c r="B57" s="4">
        <v>80204250585</v>
      </c>
      <c r="C57" s="3" t="s">
        <v>59</v>
      </c>
      <c r="D57" s="3" t="s">
        <v>321</v>
      </c>
      <c r="E57" s="7" t="s">
        <v>38</v>
      </c>
      <c r="J57" s="7"/>
      <c r="Q57" s="7">
        <v>10556200961</v>
      </c>
      <c r="S57" s="3" t="s">
        <v>271</v>
      </c>
      <c r="T57" s="8">
        <v>33125</v>
      </c>
      <c r="U57" s="9">
        <v>44440</v>
      </c>
      <c r="V57" s="9">
        <v>45351</v>
      </c>
      <c r="W57" s="8">
        <v>32975.96</v>
      </c>
    </row>
    <row r="58" spans="1:23" ht="29" x14ac:dyDescent="0.35">
      <c r="A58" s="2" t="s">
        <v>322</v>
      </c>
      <c r="B58" s="4">
        <v>80204250585</v>
      </c>
      <c r="C58" s="3" t="s">
        <v>59</v>
      </c>
      <c r="D58" s="3" t="s">
        <v>323</v>
      </c>
      <c r="E58" s="7" t="s">
        <v>49</v>
      </c>
      <c r="J58" s="7"/>
      <c r="Q58" s="7"/>
      <c r="S58" s="3" t="s">
        <v>324</v>
      </c>
      <c r="T58" s="8">
        <v>19900</v>
      </c>
      <c r="U58" s="9">
        <v>44444</v>
      </c>
      <c r="V58" s="9">
        <v>45504</v>
      </c>
      <c r="W58" s="8">
        <v>19900</v>
      </c>
    </row>
    <row r="59" spans="1:23" ht="29" x14ac:dyDescent="0.35">
      <c r="A59" s="5" t="s">
        <v>326</v>
      </c>
      <c r="B59" s="4">
        <v>80204250585</v>
      </c>
      <c r="C59" s="3" t="s">
        <v>59</v>
      </c>
      <c r="D59" s="3" t="s">
        <v>327</v>
      </c>
      <c r="E59" s="7" t="s">
        <v>38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8">
        <v>0</v>
      </c>
      <c r="U59" s="9"/>
      <c r="V59" s="9"/>
      <c r="W59" s="8">
        <v>0</v>
      </c>
    </row>
    <row r="60" spans="1:23" ht="58" x14ac:dyDescent="0.35">
      <c r="A60" s="5" t="s">
        <v>328</v>
      </c>
      <c r="B60" s="4">
        <v>80204250585</v>
      </c>
      <c r="C60" s="3" t="s">
        <v>59</v>
      </c>
      <c r="D60" s="3" t="s">
        <v>329</v>
      </c>
      <c r="E60" s="7" t="s">
        <v>49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 t="s">
        <v>104</v>
      </c>
      <c r="S60" s="3" t="s">
        <v>105</v>
      </c>
      <c r="T60" s="8">
        <v>150000</v>
      </c>
      <c r="U60" s="9">
        <v>44470</v>
      </c>
      <c r="V60" s="9">
        <v>45199</v>
      </c>
      <c r="W60" s="8">
        <v>76932.009999999995</v>
      </c>
    </row>
    <row r="61" spans="1:23" ht="58" x14ac:dyDescent="0.35">
      <c r="A61" s="2" t="s">
        <v>331</v>
      </c>
      <c r="B61" s="4">
        <v>80204250585</v>
      </c>
      <c r="C61" s="3" t="s">
        <v>59</v>
      </c>
      <c r="D61" s="3" t="s">
        <v>332</v>
      </c>
      <c r="E61" s="3" t="s">
        <v>35</v>
      </c>
      <c r="J61" s="7" t="s">
        <v>333</v>
      </c>
      <c r="L61" s="3" t="s">
        <v>334</v>
      </c>
      <c r="Q61" s="7" t="s">
        <v>333</v>
      </c>
      <c r="S61" s="3" t="s">
        <v>334</v>
      </c>
      <c r="T61" s="8">
        <v>1227760</v>
      </c>
      <c r="U61" s="9">
        <v>44470</v>
      </c>
      <c r="V61" s="9">
        <v>45199</v>
      </c>
      <c r="W61" s="8">
        <v>125892.58</v>
      </c>
    </row>
    <row r="62" spans="1:23" ht="29" x14ac:dyDescent="0.35">
      <c r="A62" s="2" t="s">
        <v>335</v>
      </c>
      <c r="B62" s="4">
        <v>80204250585</v>
      </c>
      <c r="C62" s="3" t="s">
        <v>59</v>
      </c>
      <c r="D62" s="3" t="s">
        <v>336</v>
      </c>
      <c r="E62" s="7" t="s">
        <v>35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8">
        <v>0</v>
      </c>
      <c r="U62" s="9"/>
      <c r="V62" s="9"/>
      <c r="W62" s="8">
        <v>0</v>
      </c>
    </row>
    <row r="63" spans="1:23" ht="29" x14ac:dyDescent="0.35">
      <c r="A63" s="2" t="s">
        <v>343</v>
      </c>
      <c r="B63" s="4">
        <v>80204250585</v>
      </c>
      <c r="C63" s="3" t="s">
        <v>59</v>
      </c>
      <c r="D63" s="3" t="s">
        <v>344</v>
      </c>
      <c r="E63" s="3" t="s">
        <v>35</v>
      </c>
      <c r="J63" s="7" t="s">
        <v>254</v>
      </c>
      <c r="L63" s="3" t="s">
        <v>345</v>
      </c>
      <c r="Q63" s="7" t="s">
        <v>254</v>
      </c>
      <c r="S63" s="3" t="s">
        <v>255</v>
      </c>
      <c r="T63" s="8">
        <v>71975.34</v>
      </c>
      <c r="U63" s="9">
        <v>44562</v>
      </c>
      <c r="V63" s="9">
        <v>45657</v>
      </c>
      <c r="W63" s="8">
        <v>71735.42</v>
      </c>
    </row>
    <row r="64" spans="1:23" ht="29" x14ac:dyDescent="0.35">
      <c r="A64" s="2" t="s">
        <v>349</v>
      </c>
      <c r="B64" s="4">
        <v>80204250585</v>
      </c>
      <c r="C64" s="3" t="s">
        <v>59</v>
      </c>
      <c r="D64" s="3" t="s">
        <v>350</v>
      </c>
      <c r="E64" s="3" t="s">
        <v>35</v>
      </c>
      <c r="J64" s="7"/>
      <c r="Q64" s="7" t="s">
        <v>51</v>
      </c>
      <c r="S64" s="3" t="s">
        <v>209</v>
      </c>
      <c r="T64" s="8">
        <v>63866.2</v>
      </c>
      <c r="U64" s="9">
        <v>44531</v>
      </c>
      <c r="V64" s="9">
        <v>45626</v>
      </c>
      <c r="W64" s="8">
        <v>63866.19</v>
      </c>
    </row>
    <row r="65" spans="1:23" ht="29" x14ac:dyDescent="0.35">
      <c r="A65" s="2" t="s">
        <v>351</v>
      </c>
      <c r="B65" s="4">
        <v>80204250585</v>
      </c>
      <c r="C65" s="3" t="s">
        <v>59</v>
      </c>
      <c r="D65" s="3" t="s">
        <v>352</v>
      </c>
      <c r="E65" s="7" t="s">
        <v>49</v>
      </c>
      <c r="J65" s="7"/>
      <c r="Q65" s="7" t="s">
        <v>83</v>
      </c>
      <c r="S65" s="3" t="s">
        <v>84</v>
      </c>
      <c r="T65" s="8">
        <v>15750</v>
      </c>
      <c r="U65" s="9">
        <v>44539</v>
      </c>
      <c r="V65" s="9">
        <v>45634</v>
      </c>
      <c r="W65" s="8">
        <v>15750</v>
      </c>
    </row>
    <row r="66" spans="1:23" ht="43.5" x14ac:dyDescent="0.35">
      <c r="A66" s="5" t="s">
        <v>354</v>
      </c>
      <c r="B66" s="4">
        <v>80204250585</v>
      </c>
      <c r="C66" s="3" t="s">
        <v>59</v>
      </c>
      <c r="D66" s="3" t="s">
        <v>355</v>
      </c>
      <c r="E66" s="7" t="s">
        <v>38</v>
      </c>
      <c r="F66" s="7"/>
      <c r="G66" s="7"/>
      <c r="H66" s="7"/>
      <c r="I66" s="7"/>
      <c r="J66" s="7" t="s">
        <v>57</v>
      </c>
      <c r="K66" s="7"/>
      <c r="L66" s="3" t="s">
        <v>58</v>
      </c>
      <c r="M66" s="7"/>
      <c r="N66" s="7"/>
      <c r="O66" s="7"/>
      <c r="P66" s="7"/>
      <c r="Q66" s="7" t="s">
        <v>57</v>
      </c>
      <c r="R66" s="7"/>
      <c r="S66" s="3" t="s">
        <v>58</v>
      </c>
      <c r="T66" s="8">
        <v>128240</v>
      </c>
      <c r="U66" s="9">
        <v>44549</v>
      </c>
      <c r="V66" s="9">
        <v>46009</v>
      </c>
      <c r="W66" s="8">
        <v>110662.49000000002</v>
      </c>
    </row>
    <row r="67" spans="1:23" ht="43.5" x14ac:dyDescent="0.35">
      <c r="A67" s="2" t="s">
        <v>356</v>
      </c>
      <c r="B67" s="4">
        <v>80204250585</v>
      </c>
      <c r="C67" s="3" t="s">
        <v>59</v>
      </c>
      <c r="D67" s="3" t="s">
        <v>357</v>
      </c>
      <c r="E67" s="3" t="s">
        <v>35</v>
      </c>
      <c r="J67" s="7"/>
      <c r="Q67" s="7" t="s">
        <v>83</v>
      </c>
      <c r="S67" s="3" t="s">
        <v>84</v>
      </c>
      <c r="T67" s="8">
        <v>13527.25</v>
      </c>
      <c r="U67" s="9">
        <v>44652</v>
      </c>
      <c r="V67" s="9">
        <v>45747</v>
      </c>
      <c r="W67" s="8">
        <v>12842.94</v>
      </c>
    </row>
    <row r="68" spans="1:23" ht="29" x14ac:dyDescent="0.35">
      <c r="A68" s="2" t="s">
        <v>358</v>
      </c>
      <c r="B68" s="4">
        <v>80204250585</v>
      </c>
      <c r="C68" s="3" t="s">
        <v>59</v>
      </c>
      <c r="D68" s="3" t="s">
        <v>359</v>
      </c>
      <c r="E68" s="3" t="s">
        <v>35</v>
      </c>
      <c r="J68" s="7"/>
      <c r="Q68" s="7" t="s">
        <v>51</v>
      </c>
      <c r="S68" s="3" t="s">
        <v>209</v>
      </c>
      <c r="T68" s="8">
        <v>31526.5</v>
      </c>
      <c r="U68" s="9">
        <v>44593</v>
      </c>
      <c r="V68" s="9">
        <v>44957</v>
      </c>
      <c r="W68" s="8">
        <v>31526.460000000003</v>
      </c>
    </row>
    <row r="69" spans="1:23" ht="29" x14ac:dyDescent="0.35">
      <c r="A69" s="2" t="s">
        <v>360</v>
      </c>
      <c r="B69" s="4">
        <v>80204250585</v>
      </c>
      <c r="C69" s="3" t="s">
        <v>59</v>
      </c>
      <c r="D69" s="3" t="s">
        <v>361</v>
      </c>
      <c r="E69" s="3" t="s">
        <v>49</v>
      </c>
      <c r="J69" s="7"/>
      <c r="Q69" s="7">
        <v>11673301005</v>
      </c>
      <c r="S69" s="3" t="s">
        <v>43</v>
      </c>
      <c r="T69" s="8">
        <v>73500</v>
      </c>
      <c r="U69" s="9">
        <v>44642</v>
      </c>
      <c r="V69" s="9">
        <v>45372</v>
      </c>
      <c r="W69" s="8">
        <v>73178.42</v>
      </c>
    </row>
    <row r="70" spans="1:23" ht="43.5" x14ac:dyDescent="0.35">
      <c r="A70" s="2" t="s">
        <v>362</v>
      </c>
      <c r="B70" s="4">
        <v>80204250585</v>
      </c>
      <c r="C70" s="3" t="s">
        <v>59</v>
      </c>
      <c r="D70" s="3" t="s">
        <v>363</v>
      </c>
      <c r="E70" s="7" t="s">
        <v>38</v>
      </c>
      <c r="J70" s="7">
        <v>8586300157</v>
      </c>
      <c r="L70" s="3" t="s">
        <v>364</v>
      </c>
      <c r="Q70" s="7" t="s">
        <v>60</v>
      </c>
      <c r="S70" s="3" t="s">
        <v>61</v>
      </c>
      <c r="T70" s="8">
        <v>66000</v>
      </c>
      <c r="U70" s="9">
        <v>44613</v>
      </c>
      <c r="V70" s="9">
        <v>44977</v>
      </c>
      <c r="W70" s="8">
        <v>66000</v>
      </c>
    </row>
    <row r="71" spans="1:23" ht="29" x14ac:dyDescent="0.35">
      <c r="A71" s="2" t="s">
        <v>365</v>
      </c>
      <c r="B71" s="4">
        <v>80204250585</v>
      </c>
      <c r="C71" s="3" t="s">
        <v>59</v>
      </c>
      <c r="D71" s="3" t="s">
        <v>366</v>
      </c>
      <c r="E71" s="3" t="s">
        <v>35</v>
      </c>
      <c r="J71" s="7" t="s">
        <v>367</v>
      </c>
      <c r="L71" s="3" t="s">
        <v>368</v>
      </c>
      <c r="Q71" s="7" t="s">
        <v>367</v>
      </c>
      <c r="S71" s="3" t="s">
        <v>368</v>
      </c>
      <c r="T71" s="8">
        <v>5114.75</v>
      </c>
      <c r="U71" s="9">
        <v>44573</v>
      </c>
      <c r="V71" s="9">
        <v>45626</v>
      </c>
      <c r="W71" s="8">
        <v>2578.25</v>
      </c>
    </row>
    <row r="72" spans="1:23" ht="29" x14ac:dyDescent="0.35">
      <c r="A72" s="5" t="s">
        <v>369</v>
      </c>
      <c r="B72" s="4">
        <v>80204250585</v>
      </c>
      <c r="C72" s="3" t="s">
        <v>59</v>
      </c>
      <c r="D72" s="7" t="s">
        <v>370</v>
      </c>
      <c r="E72" s="7" t="s">
        <v>38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3" t="s">
        <v>127</v>
      </c>
      <c r="T72" s="8">
        <v>89879.22</v>
      </c>
      <c r="U72" s="9">
        <v>44592</v>
      </c>
      <c r="V72" s="9">
        <v>45077</v>
      </c>
      <c r="W72" s="11" t="s">
        <v>1629</v>
      </c>
    </row>
    <row r="73" spans="1:23" ht="43.5" x14ac:dyDescent="0.35">
      <c r="A73" s="5" t="s">
        <v>371</v>
      </c>
      <c r="B73" s="4">
        <v>80204250585</v>
      </c>
      <c r="C73" s="3" t="s">
        <v>59</v>
      </c>
      <c r="D73" s="7" t="s">
        <v>372</v>
      </c>
      <c r="E73" s="7" t="s">
        <v>38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 t="s">
        <v>373</v>
      </c>
      <c r="S73" s="3" t="s">
        <v>374</v>
      </c>
      <c r="T73" s="8">
        <v>110000</v>
      </c>
      <c r="U73" s="9">
        <v>44719</v>
      </c>
      <c r="V73" s="9">
        <v>45083</v>
      </c>
      <c r="W73" s="8">
        <v>110000</v>
      </c>
    </row>
    <row r="74" spans="1:23" ht="72.5" x14ac:dyDescent="0.35">
      <c r="A74" s="2" t="s">
        <v>376</v>
      </c>
      <c r="B74" s="4">
        <v>80204250585</v>
      </c>
      <c r="C74" s="3" t="s">
        <v>59</v>
      </c>
      <c r="D74" s="3" t="s">
        <v>377</v>
      </c>
      <c r="E74" s="3" t="s">
        <v>64</v>
      </c>
      <c r="J74" s="7" t="s">
        <v>378</v>
      </c>
      <c r="L74" s="3" t="s">
        <v>379</v>
      </c>
      <c r="M74" s="7"/>
      <c r="N74" s="7"/>
      <c r="O74" s="7"/>
      <c r="P74" s="7"/>
      <c r="Q74" s="7" t="s">
        <v>380</v>
      </c>
      <c r="S74" s="3" t="s">
        <v>381</v>
      </c>
      <c r="T74" s="8">
        <v>32659.24</v>
      </c>
      <c r="U74" s="9">
        <v>44682</v>
      </c>
      <c r="V74" s="9">
        <v>45777</v>
      </c>
      <c r="W74" s="8">
        <v>27256.21</v>
      </c>
    </row>
    <row r="75" spans="1:23" ht="87" x14ac:dyDescent="0.35">
      <c r="A75" s="2" t="s">
        <v>382</v>
      </c>
      <c r="B75" s="4">
        <v>80204250585</v>
      </c>
      <c r="C75" s="3" t="s">
        <v>59</v>
      </c>
      <c r="D75" s="3" t="s">
        <v>383</v>
      </c>
      <c r="E75" s="3" t="s">
        <v>64</v>
      </c>
      <c r="J75" s="7" t="s">
        <v>384</v>
      </c>
      <c r="L75" s="3" t="s">
        <v>385</v>
      </c>
      <c r="M75" s="7"/>
      <c r="N75" s="7"/>
      <c r="O75" s="7"/>
      <c r="P75" s="7"/>
      <c r="Q75" s="7" t="s">
        <v>386</v>
      </c>
      <c r="S75" s="3" t="s">
        <v>387</v>
      </c>
      <c r="T75" s="8">
        <v>73386</v>
      </c>
      <c r="U75" s="9">
        <v>44682</v>
      </c>
      <c r="V75" s="9">
        <v>45777</v>
      </c>
      <c r="W75" s="8">
        <v>65867.69</v>
      </c>
    </row>
    <row r="76" spans="1:23" ht="58" x14ac:dyDescent="0.35">
      <c r="A76" s="5" t="s">
        <v>390</v>
      </c>
      <c r="B76" s="4">
        <v>80204250585</v>
      </c>
      <c r="C76" s="3" t="s">
        <v>59</v>
      </c>
      <c r="D76" s="7" t="s">
        <v>391</v>
      </c>
      <c r="E76" s="3" t="s">
        <v>64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 t="s">
        <v>388</v>
      </c>
      <c r="R76" s="7"/>
      <c r="S76" s="7" t="s">
        <v>389</v>
      </c>
      <c r="T76" s="8">
        <v>750000</v>
      </c>
      <c r="U76" s="9">
        <v>44725</v>
      </c>
      <c r="V76" s="9">
        <v>45455</v>
      </c>
      <c r="W76" s="8">
        <v>274001.98</v>
      </c>
    </row>
    <row r="77" spans="1:23" ht="29" x14ac:dyDescent="0.35">
      <c r="A77" s="5" t="s">
        <v>393</v>
      </c>
      <c r="B77" s="6" t="s">
        <v>103</v>
      </c>
      <c r="C77" s="7" t="s">
        <v>34</v>
      </c>
      <c r="D77" s="7" t="s">
        <v>394</v>
      </c>
      <c r="E77" s="7" t="s">
        <v>49</v>
      </c>
      <c r="F77" s="7"/>
      <c r="G77" s="7"/>
      <c r="H77" s="7"/>
      <c r="I77" s="7"/>
      <c r="J77" s="7" t="s">
        <v>395</v>
      </c>
      <c r="K77" s="7"/>
      <c r="L77" s="7" t="s">
        <v>396</v>
      </c>
      <c r="M77" s="7"/>
      <c r="N77" s="7"/>
      <c r="O77" s="7"/>
      <c r="P77" s="7"/>
      <c r="Q77" s="7" t="s">
        <v>254</v>
      </c>
      <c r="R77" s="7"/>
      <c r="S77" s="7" t="s">
        <v>397</v>
      </c>
      <c r="T77" s="8">
        <v>39900</v>
      </c>
      <c r="U77" s="9">
        <v>44562</v>
      </c>
      <c r="V77" s="9">
        <v>44957</v>
      </c>
      <c r="W77" s="8">
        <v>39900</v>
      </c>
    </row>
    <row r="78" spans="1:23" ht="29" x14ac:dyDescent="0.35">
      <c r="A78" s="5" t="s">
        <v>398</v>
      </c>
      <c r="B78" s="6" t="s">
        <v>103</v>
      </c>
      <c r="C78" s="7" t="s">
        <v>34</v>
      </c>
      <c r="D78" s="3" t="s">
        <v>399</v>
      </c>
      <c r="E78" s="7" t="s">
        <v>49</v>
      </c>
      <c r="J78" s="7" t="s">
        <v>195</v>
      </c>
      <c r="L78" s="3" t="s">
        <v>196</v>
      </c>
      <c r="Q78" s="7" t="s">
        <v>195</v>
      </c>
      <c r="S78" s="3" t="s">
        <v>196</v>
      </c>
      <c r="T78" s="8">
        <v>40000</v>
      </c>
      <c r="U78" s="9">
        <v>44593</v>
      </c>
      <c r="V78" s="9">
        <v>44957</v>
      </c>
      <c r="W78" s="8">
        <v>40000</v>
      </c>
    </row>
    <row r="79" spans="1:23" ht="72.5" x14ac:dyDescent="0.35">
      <c r="A79" s="5" t="s">
        <v>400</v>
      </c>
      <c r="B79" s="6" t="s">
        <v>103</v>
      </c>
      <c r="C79" s="7" t="s">
        <v>34</v>
      </c>
      <c r="D79" s="3" t="s">
        <v>401</v>
      </c>
      <c r="E79" s="7" t="s">
        <v>49</v>
      </c>
      <c r="J79" s="7" t="s">
        <v>402</v>
      </c>
      <c r="L79" s="3" t="s">
        <v>403</v>
      </c>
      <c r="Q79" s="7"/>
      <c r="T79" s="8">
        <v>0</v>
      </c>
      <c r="U79" s="9"/>
      <c r="V79" s="9"/>
      <c r="W79" s="8">
        <v>0</v>
      </c>
    </row>
    <row r="80" spans="1:23" ht="29" x14ac:dyDescent="0.35">
      <c r="A80" s="5" t="s">
        <v>404</v>
      </c>
      <c r="B80" s="6" t="s">
        <v>103</v>
      </c>
      <c r="C80" s="7" t="s">
        <v>34</v>
      </c>
      <c r="D80" s="7" t="s">
        <v>405</v>
      </c>
      <c r="E80" s="7" t="s">
        <v>35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 t="s">
        <v>91</v>
      </c>
      <c r="R80" s="7"/>
      <c r="S80" s="7" t="s">
        <v>406</v>
      </c>
      <c r="T80" s="8">
        <v>5114.75</v>
      </c>
      <c r="U80" s="9">
        <v>44562</v>
      </c>
      <c r="V80" s="9">
        <v>45626</v>
      </c>
      <c r="W80" s="8">
        <f>1315.67+37.07</f>
        <v>1352.74</v>
      </c>
    </row>
    <row r="81" spans="1:23" ht="29" x14ac:dyDescent="0.35">
      <c r="A81" s="5" t="s">
        <v>408</v>
      </c>
      <c r="B81" s="6">
        <v>80204250585</v>
      </c>
      <c r="C81" s="7" t="s">
        <v>34</v>
      </c>
      <c r="D81" s="7" t="s">
        <v>409</v>
      </c>
      <c r="E81" s="7" t="s">
        <v>49</v>
      </c>
      <c r="F81" s="7"/>
      <c r="G81" s="7"/>
      <c r="H81" s="7"/>
      <c r="I81" s="7"/>
      <c r="J81" s="7" t="s">
        <v>410</v>
      </c>
      <c r="K81" s="7"/>
      <c r="L81" s="7" t="s">
        <v>411</v>
      </c>
      <c r="M81" s="7"/>
      <c r="N81" s="7"/>
      <c r="O81" s="7"/>
      <c r="P81" s="7"/>
      <c r="Q81" s="7" t="s">
        <v>410</v>
      </c>
      <c r="R81" s="7"/>
      <c r="S81" s="7" t="s">
        <v>411</v>
      </c>
      <c r="T81" s="8">
        <v>14700</v>
      </c>
      <c r="U81" s="9">
        <v>44513</v>
      </c>
      <c r="V81" s="9">
        <v>45242</v>
      </c>
      <c r="W81" s="8">
        <v>14700</v>
      </c>
    </row>
    <row r="82" spans="1:23" ht="29" x14ac:dyDescent="0.35">
      <c r="A82" s="5" t="s">
        <v>1630</v>
      </c>
      <c r="B82" s="6">
        <v>80204250585</v>
      </c>
      <c r="C82" s="7" t="s">
        <v>34</v>
      </c>
      <c r="D82" s="3" t="s">
        <v>412</v>
      </c>
      <c r="E82" s="7" t="s">
        <v>35</v>
      </c>
      <c r="J82" s="7" t="s">
        <v>118</v>
      </c>
      <c r="L82" s="3" t="s">
        <v>119</v>
      </c>
      <c r="Q82" s="7" t="s">
        <v>118</v>
      </c>
      <c r="S82" s="3" t="s">
        <v>119</v>
      </c>
      <c r="T82" s="8">
        <v>41016.959999999999</v>
      </c>
      <c r="U82" s="9">
        <v>44946</v>
      </c>
      <c r="V82" s="9">
        <v>46406</v>
      </c>
      <c r="W82" s="8">
        <v>0</v>
      </c>
    </row>
    <row r="83" spans="1:23" ht="29" x14ac:dyDescent="0.35">
      <c r="A83" s="5" t="s">
        <v>413</v>
      </c>
      <c r="B83" s="6">
        <v>80204250587</v>
      </c>
      <c r="C83" s="7" t="s">
        <v>34</v>
      </c>
      <c r="D83" s="7" t="s">
        <v>414</v>
      </c>
      <c r="E83" s="7" t="s">
        <v>38</v>
      </c>
      <c r="J83" s="7" t="s">
        <v>415</v>
      </c>
      <c r="L83" s="3" t="s">
        <v>416</v>
      </c>
      <c r="Q83" s="7" t="s">
        <v>415</v>
      </c>
      <c r="S83" s="3" t="s">
        <v>416</v>
      </c>
      <c r="T83" s="8">
        <v>6768.89</v>
      </c>
      <c r="U83" s="9">
        <v>44607</v>
      </c>
      <c r="V83" s="9">
        <v>44971</v>
      </c>
      <c r="W83" s="8">
        <v>6768.84</v>
      </c>
    </row>
    <row r="84" spans="1:23" ht="29" x14ac:dyDescent="0.35">
      <c r="A84" s="5" t="s">
        <v>417</v>
      </c>
      <c r="B84" s="6" t="s">
        <v>103</v>
      </c>
      <c r="C84" s="7" t="s">
        <v>34</v>
      </c>
      <c r="D84" s="7" t="s">
        <v>418</v>
      </c>
      <c r="E84" s="7" t="s">
        <v>49</v>
      </c>
      <c r="J84" s="7" t="s">
        <v>419</v>
      </c>
      <c r="K84" s="7"/>
      <c r="L84" s="7" t="s">
        <v>85</v>
      </c>
      <c r="M84" s="7"/>
      <c r="N84" s="7"/>
      <c r="O84" s="7"/>
      <c r="P84" s="7"/>
      <c r="Q84" s="7" t="s">
        <v>419</v>
      </c>
      <c r="R84" s="7"/>
      <c r="S84" s="7" t="s">
        <v>85</v>
      </c>
      <c r="T84" s="8">
        <v>19678.689999999999</v>
      </c>
      <c r="U84" s="9">
        <v>44621</v>
      </c>
      <c r="V84" s="9">
        <v>44985</v>
      </c>
      <c r="W84" s="8">
        <v>19678.689999999999</v>
      </c>
    </row>
    <row r="85" spans="1:23" ht="29" x14ac:dyDescent="0.35">
      <c r="A85" s="2" t="s">
        <v>420</v>
      </c>
      <c r="B85" s="6" t="s">
        <v>103</v>
      </c>
      <c r="C85" s="7" t="s">
        <v>34</v>
      </c>
      <c r="D85" s="3" t="s">
        <v>421</v>
      </c>
      <c r="E85" s="3" t="s">
        <v>38</v>
      </c>
      <c r="J85" s="7" t="s">
        <v>131</v>
      </c>
      <c r="K85" s="7"/>
      <c r="L85" s="7" t="s">
        <v>132</v>
      </c>
      <c r="M85" s="7"/>
      <c r="N85" s="7"/>
      <c r="O85" s="7"/>
      <c r="P85" s="7"/>
      <c r="Q85" s="7" t="s">
        <v>131</v>
      </c>
      <c r="R85" s="7"/>
      <c r="S85" s="7" t="s">
        <v>132</v>
      </c>
      <c r="T85" s="8">
        <v>4680</v>
      </c>
      <c r="U85" s="9">
        <v>44667</v>
      </c>
      <c r="V85" s="9">
        <v>45031</v>
      </c>
      <c r="W85" s="8">
        <v>4680</v>
      </c>
    </row>
    <row r="86" spans="1:23" ht="29" x14ac:dyDescent="0.35">
      <c r="A86" s="2" t="s">
        <v>422</v>
      </c>
      <c r="B86" s="4">
        <v>80204250585</v>
      </c>
      <c r="C86" s="3" t="s">
        <v>59</v>
      </c>
      <c r="D86" s="3" t="s">
        <v>423</v>
      </c>
      <c r="E86" s="7" t="s">
        <v>38</v>
      </c>
      <c r="J86" s="7"/>
      <c r="Q86" s="7" t="s">
        <v>424</v>
      </c>
      <c r="S86" s="3" t="s">
        <v>318</v>
      </c>
      <c r="T86" s="8">
        <v>18490</v>
      </c>
      <c r="U86" s="9">
        <v>44743</v>
      </c>
      <c r="V86" s="9">
        <v>45107</v>
      </c>
      <c r="W86" s="8">
        <v>18490</v>
      </c>
    </row>
    <row r="87" spans="1:23" ht="43.5" x14ac:dyDescent="0.35">
      <c r="A87" s="2" t="s">
        <v>425</v>
      </c>
      <c r="B87" s="4">
        <v>80204250585</v>
      </c>
      <c r="C87" s="3" t="s">
        <v>59</v>
      </c>
      <c r="D87" s="3" t="s">
        <v>426</v>
      </c>
      <c r="E87" s="3" t="s">
        <v>35</v>
      </c>
      <c r="J87" s="7" t="s">
        <v>36</v>
      </c>
      <c r="L87" s="3" t="s">
        <v>427</v>
      </c>
      <c r="Q87" s="7" t="s">
        <v>428</v>
      </c>
      <c r="S87" s="3" t="s">
        <v>427</v>
      </c>
      <c r="T87" s="8">
        <v>737195.04</v>
      </c>
      <c r="U87" s="9">
        <v>44743</v>
      </c>
      <c r="V87" s="9">
        <v>45838</v>
      </c>
      <c r="W87" s="8">
        <v>734737.72</v>
      </c>
    </row>
    <row r="88" spans="1:23" ht="29" x14ac:dyDescent="0.35">
      <c r="A88" s="2" t="s">
        <v>429</v>
      </c>
      <c r="B88" s="4">
        <v>80204250585</v>
      </c>
      <c r="C88" s="3" t="s">
        <v>59</v>
      </c>
      <c r="D88" s="3" t="s">
        <v>430</v>
      </c>
      <c r="E88" s="3" t="s">
        <v>38</v>
      </c>
      <c r="J88" s="7"/>
      <c r="Q88" s="7" t="s">
        <v>431</v>
      </c>
      <c r="S88" s="3" t="s">
        <v>432</v>
      </c>
      <c r="T88" s="8">
        <v>39745</v>
      </c>
      <c r="U88" s="9">
        <v>44682</v>
      </c>
      <c r="V88" s="9">
        <v>45412</v>
      </c>
      <c r="W88" s="8">
        <v>39285.93</v>
      </c>
    </row>
    <row r="89" spans="1:23" ht="29" x14ac:dyDescent="0.35">
      <c r="A89" s="2" t="s">
        <v>433</v>
      </c>
      <c r="B89" s="4">
        <v>80204250585</v>
      </c>
      <c r="C89" s="3" t="s">
        <v>59</v>
      </c>
      <c r="D89" s="3" t="s">
        <v>434</v>
      </c>
      <c r="E89" s="3" t="s">
        <v>49</v>
      </c>
      <c r="J89" s="7"/>
      <c r="Q89" s="7" t="s">
        <v>435</v>
      </c>
      <c r="S89" s="3" t="s">
        <v>188</v>
      </c>
      <c r="T89" s="8">
        <v>14000</v>
      </c>
      <c r="U89" s="9">
        <v>44713</v>
      </c>
      <c r="V89" s="9">
        <v>45443</v>
      </c>
      <c r="W89" s="8">
        <v>14000</v>
      </c>
    </row>
    <row r="90" spans="1:23" ht="58" x14ac:dyDescent="0.35">
      <c r="A90" s="2" t="s">
        <v>436</v>
      </c>
      <c r="B90" s="4">
        <v>80204250585</v>
      </c>
      <c r="C90" s="3" t="s">
        <v>59</v>
      </c>
      <c r="D90" s="3" t="s">
        <v>437</v>
      </c>
      <c r="E90" s="3" t="s">
        <v>49</v>
      </c>
      <c r="I90" s="3" t="s">
        <v>325</v>
      </c>
      <c r="J90" s="7" t="s">
        <v>438</v>
      </c>
      <c r="L90" s="3" t="s">
        <v>439</v>
      </c>
      <c r="Q90" s="7" t="s">
        <v>440</v>
      </c>
      <c r="S90" s="3" t="s">
        <v>441</v>
      </c>
      <c r="T90" s="8">
        <v>28728</v>
      </c>
      <c r="U90" s="9">
        <v>44742</v>
      </c>
      <c r="V90" s="9">
        <v>45104</v>
      </c>
      <c r="W90" s="8">
        <v>28682.639999999999</v>
      </c>
    </row>
    <row r="91" spans="1:23" ht="29" x14ac:dyDescent="0.35">
      <c r="A91" s="2" t="s">
        <v>442</v>
      </c>
      <c r="B91" s="4">
        <v>80204250585</v>
      </c>
      <c r="C91" s="3" t="s">
        <v>59</v>
      </c>
      <c r="D91" s="3" t="s">
        <v>443</v>
      </c>
      <c r="E91" s="3" t="s">
        <v>35</v>
      </c>
      <c r="J91" s="7">
        <v>4472901000</v>
      </c>
      <c r="L91" s="3" t="s">
        <v>444</v>
      </c>
      <c r="Q91" s="7" t="s">
        <v>445</v>
      </c>
      <c r="S91" s="3" t="s">
        <v>209</v>
      </c>
      <c r="T91" s="8">
        <v>73540.72</v>
      </c>
      <c r="U91" s="9">
        <v>44713</v>
      </c>
      <c r="V91" s="9">
        <v>45808</v>
      </c>
      <c r="W91" s="8">
        <v>73540.73</v>
      </c>
    </row>
    <row r="92" spans="1:23" ht="29" x14ac:dyDescent="0.35">
      <c r="A92" s="2" t="s">
        <v>446</v>
      </c>
      <c r="B92" s="4">
        <v>80204250585</v>
      </c>
      <c r="C92" s="3" t="s">
        <v>59</v>
      </c>
      <c r="D92" s="3" t="s">
        <v>447</v>
      </c>
      <c r="E92" s="7" t="s">
        <v>38</v>
      </c>
      <c r="J92" s="7">
        <v>12086540155</v>
      </c>
      <c r="L92" s="3" t="s">
        <v>448</v>
      </c>
      <c r="Q92" s="7" t="s">
        <v>449</v>
      </c>
      <c r="S92" s="3" t="s">
        <v>448</v>
      </c>
      <c r="T92" s="8">
        <v>4680</v>
      </c>
      <c r="U92" s="9">
        <v>44667</v>
      </c>
      <c r="V92" s="9">
        <v>45031</v>
      </c>
      <c r="W92" s="8">
        <v>4680</v>
      </c>
    </row>
    <row r="93" spans="1:23" ht="43.5" x14ac:dyDescent="0.35">
      <c r="A93" s="2" t="s">
        <v>451</v>
      </c>
      <c r="B93" s="4">
        <v>80204250585</v>
      </c>
      <c r="C93" s="3" t="s">
        <v>59</v>
      </c>
      <c r="D93" s="3" t="s">
        <v>452</v>
      </c>
      <c r="E93" s="3" t="s">
        <v>35</v>
      </c>
      <c r="J93" s="7" t="s">
        <v>453</v>
      </c>
      <c r="L93" s="3" t="s">
        <v>454</v>
      </c>
      <c r="Q93" s="7" t="s">
        <v>453</v>
      </c>
      <c r="S93" s="3" t="s">
        <v>455</v>
      </c>
      <c r="T93" s="8">
        <v>1029600</v>
      </c>
      <c r="U93" s="9">
        <v>44713</v>
      </c>
      <c r="V93" s="9">
        <v>45199</v>
      </c>
      <c r="W93" s="8">
        <v>933313.51</v>
      </c>
    </row>
    <row r="94" spans="1:23" ht="43.5" x14ac:dyDescent="0.35">
      <c r="A94" s="2" t="s">
        <v>457</v>
      </c>
      <c r="B94" s="4">
        <v>80204250585</v>
      </c>
      <c r="C94" s="3" t="s">
        <v>59</v>
      </c>
      <c r="D94" s="3" t="s">
        <v>458</v>
      </c>
      <c r="E94" s="3" t="s">
        <v>49</v>
      </c>
      <c r="J94" s="7" t="s">
        <v>459</v>
      </c>
      <c r="L94" s="3" t="s">
        <v>460</v>
      </c>
      <c r="Q94" s="7" t="s">
        <v>461</v>
      </c>
      <c r="S94" s="3" t="s">
        <v>460</v>
      </c>
      <c r="T94" s="8">
        <v>11820</v>
      </c>
      <c r="U94" s="9">
        <v>44713</v>
      </c>
      <c r="V94" s="9">
        <v>45077</v>
      </c>
      <c r="W94" s="8">
        <v>11820</v>
      </c>
    </row>
    <row r="95" spans="1:23" ht="43.5" x14ac:dyDescent="0.35">
      <c r="A95" s="2" t="s">
        <v>462</v>
      </c>
      <c r="B95" s="4">
        <v>80204250585</v>
      </c>
      <c r="C95" s="3" t="s">
        <v>59</v>
      </c>
      <c r="D95" s="3" t="s">
        <v>463</v>
      </c>
      <c r="E95" s="3" t="s">
        <v>49</v>
      </c>
      <c r="J95" s="7" t="s">
        <v>464</v>
      </c>
      <c r="L95" s="3" t="s">
        <v>465</v>
      </c>
      <c r="Q95" s="7" t="s">
        <v>466</v>
      </c>
      <c r="S95" s="3" t="s">
        <v>467</v>
      </c>
      <c r="T95" s="8">
        <v>42680</v>
      </c>
      <c r="U95" s="9">
        <v>44743</v>
      </c>
      <c r="V95" s="9">
        <v>45473</v>
      </c>
      <c r="W95" s="8">
        <v>43767.3</v>
      </c>
    </row>
    <row r="96" spans="1:23" ht="29" x14ac:dyDescent="0.35">
      <c r="A96" s="2" t="s">
        <v>468</v>
      </c>
      <c r="B96" s="4">
        <v>80204250585</v>
      </c>
      <c r="C96" s="3" t="s">
        <v>59</v>
      </c>
      <c r="D96" s="3" t="s">
        <v>469</v>
      </c>
      <c r="E96" s="3" t="s">
        <v>49</v>
      </c>
      <c r="J96" s="7" t="s">
        <v>470</v>
      </c>
      <c r="L96" s="3" t="s">
        <v>471</v>
      </c>
      <c r="Q96" s="7" t="s">
        <v>472</v>
      </c>
      <c r="S96" s="3" t="s">
        <v>473</v>
      </c>
      <c r="T96" s="8">
        <v>23212</v>
      </c>
      <c r="U96" s="9">
        <v>44781</v>
      </c>
      <c r="V96" s="9">
        <v>45145</v>
      </c>
      <c r="W96" s="8">
        <v>23212</v>
      </c>
    </row>
    <row r="97" spans="1:23" ht="58" x14ac:dyDescent="0.35">
      <c r="A97" s="5" t="s">
        <v>474</v>
      </c>
      <c r="B97" s="4">
        <v>80204250585</v>
      </c>
      <c r="C97" s="3" t="s">
        <v>59</v>
      </c>
      <c r="D97" s="3" t="s">
        <v>475</v>
      </c>
      <c r="E97" s="7" t="s">
        <v>35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 t="s">
        <v>476</v>
      </c>
      <c r="R97" s="7"/>
      <c r="S97" s="7" t="s">
        <v>477</v>
      </c>
      <c r="T97" s="8">
        <v>7050319.1100000003</v>
      </c>
      <c r="U97" s="9">
        <v>44743</v>
      </c>
      <c r="V97" s="9">
        <v>45838</v>
      </c>
      <c r="W97" s="8">
        <v>1967152.3699999999</v>
      </c>
    </row>
    <row r="98" spans="1:23" ht="29" x14ac:dyDescent="0.35">
      <c r="A98" s="5" t="s">
        <v>478</v>
      </c>
      <c r="B98" s="4">
        <v>80204250585</v>
      </c>
      <c r="C98" s="3" t="s">
        <v>59</v>
      </c>
      <c r="D98" s="3" t="s">
        <v>479</v>
      </c>
      <c r="E98" s="7" t="s">
        <v>49</v>
      </c>
      <c r="F98" s="7"/>
      <c r="G98" s="7"/>
      <c r="H98" s="7"/>
      <c r="I98" s="7"/>
      <c r="J98" s="7" t="s">
        <v>480</v>
      </c>
      <c r="K98" s="7"/>
      <c r="L98" s="7" t="s">
        <v>481</v>
      </c>
      <c r="M98" s="7"/>
      <c r="N98" s="7"/>
      <c r="O98" s="7"/>
      <c r="P98" s="7"/>
      <c r="Q98" s="7" t="s">
        <v>51</v>
      </c>
      <c r="R98" s="7"/>
      <c r="S98" s="7" t="s">
        <v>52</v>
      </c>
      <c r="T98" s="8">
        <v>61890</v>
      </c>
      <c r="U98" s="9">
        <v>44748</v>
      </c>
      <c r="V98" s="9">
        <v>45113</v>
      </c>
      <c r="W98" s="8">
        <v>61890</v>
      </c>
    </row>
    <row r="99" spans="1:23" ht="29" x14ac:dyDescent="0.35">
      <c r="A99" s="5" t="s">
        <v>482</v>
      </c>
      <c r="B99" s="4">
        <v>80204250585</v>
      </c>
      <c r="C99" s="3" t="s">
        <v>59</v>
      </c>
      <c r="D99" s="3" t="s">
        <v>483</v>
      </c>
      <c r="E99" s="3" t="s">
        <v>35</v>
      </c>
      <c r="J99" s="7"/>
      <c r="Q99" s="7">
        <v>13464671000</v>
      </c>
      <c r="S99" s="3" t="s">
        <v>319</v>
      </c>
      <c r="T99" s="8">
        <v>10798</v>
      </c>
      <c r="U99" s="9">
        <v>44805</v>
      </c>
      <c r="V99" s="9">
        <v>45138</v>
      </c>
      <c r="W99" s="8">
        <v>10798</v>
      </c>
    </row>
    <row r="100" spans="1:23" ht="29" x14ac:dyDescent="0.35">
      <c r="A100" s="5" t="s">
        <v>484</v>
      </c>
      <c r="B100" s="4">
        <v>80204250585</v>
      </c>
      <c r="C100" s="3" t="s">
        <v>59</v>
      </c>
      <c r="D100" s="7" t="s">
        <v>485</v>
      </c>
      <c r="E100" s="7" t="s">
        <v>38</v>
      </c>
      <c r="F100" s="7"/>
      <c r="H100" s="7"/>
      <c r="I100" s="7"/>
      <c r="J100" s="7" t="s">
        <v>81</v>
      </c>
      <c r="K100" s="7"/>
      <c r="L100" s="7" t="s">
        <v>82</v>
      </c>
      <c r="M100" s="7"/>
      <c r="O100" s="7"/>
      <c r="P100" s="7"/>
      <c r="Q100" s="7" t="s">
        <v>81</v>
      </c>
      <c r="R100" s="7"/>
      <c r="S100" s="7" t="s">
        <v>82</v>
      </c>
      <c r="T100" s="8">
        <v>171000</v>
      </c>
      <c r="U100" s="9">
        <v>44713</v>
      </c>
      <c r="V100" s="9">
        <v>45808</v>
      </c>
      <c r="W100" s="8">
        <v>11680.6</v>
      </c>
    </row>
    <row r="101" spans="1:23" ht="29" x14ac:dyDescent="0.35">
      <c r="A101" s="2" t="s">
        <v>486</v>
      </c>
      <c r="B101" s="6" t="s">
        <v>103</v>
      </c>
      <c r="C101" s="7" t="s">
        <v>34</v>
      </c>
      <c r="D101" s="3" t="s">
        <v>487</v>
      </c>
      <c r="E101" s="3" t="s">
        <v>42</v>
      </c>
      <c r="J101" s="7" t="s">
        <v>488</v>
      </c>
      <c r="L101" s="3" t="s">
        <v>489</v>
      </c>
      <c r="Q101" s="7" t="s">
        <v>254</v>
      </c>
      <c r="S101" s="3" t="s">
        <v>397</v>
      </c>
      <c r="T101" s="8">
        <v>89000</v>
      </c>
      <c r="U101" s="9">
        <v>44728</v>
      </c>
      <c r="V101" s="9">
        <v>45092</v>
      </c>
      <c r="W101" s="8">
        <v>89000</v>
      </c>
    </row>
    <row r="102" spans="1:23" ht="29" x14ac:dyDescent="0.35">
      <c r="A102" s="2" t="s">
        <v>490</v>
      </c>
      <c r="B102" s="4">
        <v>80204250585</v>
      </c>
      <c r="C102" s="3" t="s">
        <v>59</v>
      </c>
      <c r="D102" s="3" t="s">
        <v>491</v>
      </c>
      <c r="E102" s="3" t="s">
        <v>49</v>
      </c>
      <c r="J102" s="7"/>
      <c r="Q102" s="7" t="s">
        <v>450</v>
      </c>
      <c r="S102" s="3" t="s">
        <v>171</v>
      </c>
      <c r="T102" s="8">
        <v>671.39</v>
      </c>
      <c r="U102" s="9">
        <v>44774</v>
      </c>
      <c r="V102" s="9">
        <v>45138</v>
      </c>
      <c r="W102" s="8">
        <v>671.39</v>
      </c>
    </row>
    <row r="103" spans="1:23" ht="43.5" x14ac:dyDescent="0.35">
      <c r="A103" s="2" t="s">
        <v>492</v>
      </c>
      <c r="B103" s="4">
        <v>80204250585</v>
      </c>
      <c r="C103" s="3" t="s">
        <v>59</v>
      </c>
      <c r="D103" s="3" t="s">
        <v>493</v>
      </c>
      <c r="E103" s="7" t="s">
        <v>49</v>
      </c>
      <c r="J103" s="7">
        <v>10991370155</v>
      </c>
      <c r="L103" s="3" t="s">
        <v>494</v>
      </c>
      <c r="Q103" s="7" t="s">
        <v>373</v>
      </c>
      <c r="S103" s="3" t="s">
        <v>374</v>
      </c>
      <c r="T103" s="8">
        <v>82000</v>
      </c>
      <c r="U103" s="9">
        <v>44805</v>
      </c>
      <c r="V103" s="9">
        <v>45016</v>
      </c>
      <c r="W103" s="8">
        <v>82000</v>
      </c>
    </row>
    <row r="104" spans="1:23" ht="43.5" x14ac:dyDescent="0.35">
      <c r="A104" s="2" t="s">
        <v>495</v>
      </c>
      <c r="B104" s="4">
        <v>80204250585</v>
      </c>
      <c r="C104" s="3" t="s">
        <v>59</v>
      </c>
      <c r="D104" s="3" t="s">
        <v>496</v>
      </c>
      <c r="E104" s="3" t="s">
        <v>497</v>
      </c>
      <c r="J104" s="7" t="s">
        <v>498</v>
      </c>
      <c r="L104" s="3" t="s">
        <v>499</v>
      </c>
      <c r="Q104" s="7" t="s">
        <v>498</v>
      </c>
      <c r="S104" s="3" t="s">
        <v>61</v>
      </c>
      <c r="T104" s="8">
        <v>16000</v>
      </c>
      <c r="U104" s="9">
        <v>44830</v>
      </c>
      <c r="V104" s="9">
        <v>45001</v>
      </c>
      <c r="W104" s="8">
        <v>16000</v>
      </c>
    </row>
    <row r="105" spans="1:23" ht="43.5" x14ac:dyDescent="0.35">
      <c r="A105" s="5" t="s">
        <v>500</v>
      </c>
      <c r="B105" s="4">
        <v>80204250585</v>
      </c>
      <c r="C105" s="3" t="s">
        <v>59</v>
      </c>
      <c r="D105" s="3" t="s">
        <v>501</v>
      </c>
      <c r="E105" s="7" t="s">
        <v>49</v>
      </c>
      <c r="J105" s="7"/>
      <c r="Q105" s="7" t="s">
        <v>502</v>
      </c>
      <c r="S105" s="3" t="s">
        <v>503</v>
      </c>
      <c r="T105" s="8">
        <v>5000</v>
      </c>
      <c r="U105" s="9">
        <v>44851</v>
      </c>
      <c r="V105" s="9">
        <v>45230</v>
      </c>
      <c r="W105" s="8">
        <v>0</v>
      </c>
    </row>
    <row r="106" spans="1:23" ht="43.5" x14ac:dyDescent="0.35">
      <c r="A106" s="2" t="s">
        <v>504</v>
      </c>
      <c r="B106" s="4">
        <v>80204250585</v>
      </c>
      <c r="C106" s="3" t="s">
        <v>59</v>
      </c>
      <c r="D106" s="3" t="s">
        <v>505</v>
      </c>
      <c r="E106" s="3" t="s">
        <v>49</v>
      </c>
      <c r="J106" s="7"/>
      <c r="Q106" s="7" t="s">
        <v>506</v>
      </c>
      <c r="S106" s="3" t="s">
        <v>154</v>
      </c>
      <c r="T106" s="8">
        <v>31982.5</v>
      </c>
      <c r="U106" s="9">
        <v>44785</v>
      </c>
      <c r="V106" s="9">
        <v>45149</v>
      </c>
      <c r="W106" s="8">
        <v>20928.53</v>
      </c>
    </row>
    <row r="107" spans="1:23" ht="29" x14ac:dyDescent="0.35">
      <c r="A107" s="2" t="s">
        <v>507</v>
      </c>
      <c r="B107" s="4">
        <v>80204250585</v>
      </c>
      <c r="C107" s="3" t="s">
        <v>59</v>
      </c>
      <c r="D107" s="3" t="s">
        <v>508</v>
      </c>
      <c r="E107" s="3" t="s">
        <v>49</v>
      </c>
      <c r="J107" s="7">
        <v>4982350581</v>
      </c>
      <c r="L107" s="3" t="s">
        <v>509</v>
      </c>
      <c r="Q107" s="7" t="s">
        <v>510</v>
      </c>
      <c r="S107" s="3" t="s">
        <v>511</v>
      </c>
      <c r="T107" s="8">
        <v>133500</v>
      </c>
      <c r="U107" s="9">
        <v>44835</v>
      </c>
      <c r="V107" s="9">
        <v>45291</v>
      </c>
      <c r="W107" s="8">
        <v>132832.39000000001</v>
      </c>
    </row>
    <row r="108" spans="1:23" ht="29" x14ac:dyDescent="0.35">
      <c r="A108" s="2" t="s">
        <v>512</v>
      </c>
      <c r="B108" s="6" t="s">
        <v>103</v>
      </c>
      <c r="C108" s="7" t="s">
        <v>34</v>
      </c>
      <c r="D108" s="3" t="s">
        <v>513</v>
      </c>
      <c r="E108" s="3" t="s">
        <v>35</v>
      </c>
      <c r="J108" s="7"/>
      <c r="Q108" s="7" t="s">
        <v>514</v>
      </c>
      <c r="S108" s="3" t="s">
        <v>515</v>
      </c>
      <c r="T108" s="8">
        <v>1619.2</v>
      </c>
      <c r="U108" s="9">
        <v>44803</v>
      </c>
      <c r="V108" s="9">
        <v>45534</v>
      </c>
      <c r="W108" s="8">
        <v>0</v>
      </c>
    </row>
    <row r="109" spans="1:23" ht="29" x14ac:dyDescent="0.35">
      <c r="A109" s="2" t="s">
        <v>536</v>
      </c>
      <c r="B109" s="6" t="s">
        <v>103</v>
      </c>
      <c r="C109" s="7" t="s">
        <v>34</v>
      </c>
      <c r="D109" s="3" t="s">
        <v>517</v>
      </c>
      <c r="E109" s="3" t="s">
        <v>49</v>
      </c>
      <c r="J109" s="7"/>
      <c r="Q109" s="7" t="s">
        <v>518</v>
      </c>
      <c r="S109" s="3" t="s">
        <v>519</v>
      </c>
      <c r="T109" s="8">
        <v>17700</v>
      </c>
      <c r="U109" s="9">
        <v>44835</v>
      </c>
      <c r="V109" s="9">
        <v>45930</v>
      </c>
      <c r="W109" s="8">
        <v>17699.810000000001</v>
      </c>
    </row>
    <row r="110" spans="1:23" ht="43.5" x14ac:dyDescent="0.35">
      <c r="A110" s="2" t="s">
        <v>521</v>
      </c>
      <c r="B110" s="6" t="s">
        <v>103</v>
      </c>
      <c r="C110" s="7" t="s">
        <v>34</v>
      </c>
      <c r="D110" s="3" t="s">
        <v>522</v>
      </c>
      <c r="E110" s="3" t="s">
        <v>172</v>
      </c>
      <c r="J110" s="7" t="s">
        <v>523</v>
      </c>
      <c r="L110" s="3" t="s">
        <v>524</v>
      </c>
      <c r="Q110" s="7" t="s">
        <v>407</v>
      </c>
      <c r="S110" s="3" t="s">
        <v>525</v>
      </c>
      <c r="T110" s="8">
        <v>206424</v>
      </c>
      <c r="U110" s="9">
        <v>44896</v>
      </c>
      <c r="V110" s="9">
        <v>45260</v>
      </c>
      <c r="W110" s="8">
        <v>205907.94</v>
      </c>
    </row>
    <row r="111" spans="1:23" ht="29" x14ac:dyDescent="0.35">
      <c r="A111" s="10" t="s">
        <v>526</v>
      </c>
      <c r="B111" s="6">
        <v>80204250585</v>
      </c>
      <c r="C111" s="7" t="s">
        <v>59</v>
      </c>
      <c r="D111" s="7" t="s">
        <v>93</v>
      </c>
      <c r="E111" s="7" t="s">
        <v>49</v>
      </c>
      <c r="F111" s="7"/>
      <c r="H111" s="7"/>
      <c r="I111" s="7"/>
      <c r="J111" s="7"/>
      <c r="K111" s="7"/>
      <c r="L111" s="7"/>
      <c r="M111" s="7"/>
      <c r="O111" s="7"/>
      <c r="P111" s="7"/>
      <c r="Q111" s="7">
        <v>14309031004</v>
      </c>
      <c r="R111" s="7"/>
      <c r="S111" s="7" t="s">
        <v>94</v>
      </c>
      <c r="T111" s="8">
        <v>2028</v>
      </c>
      <c r="U111" s="9">
        <v>44743</v>
      </c>
      <c r="V111" s="9">
        <v>45839</v>
      </c>
      <c r="W111" s="8">
        <v>1345.24</v>
      </c>
    </row>
    <row r="112" spans="1:23" ht="58" x14ac:dyDescent="0.35">
      <c r="A112" s="2" t="s">
        <v>527</v>
      </c>
      <c r="B112" s="8" t="s">
        <v>103</v>
      </c>
      <c r="C112" s="7" t="s">
        <v>34</v>
      </c>
      <c r="D112" s="3" t="s">
        <v>528</v>
      </c>
      <c r="E112" s="7" t="s">
        <v>49</v>
      </c>
      <c r="J112" s="7" t="s">
        <v>529</v>
      </c>
      <c r="L112" s="3" t="s">
        <v>530</v>
      </c>
      <c r="Q112" s="7" t="s">
        <v>531</v>
      </c>
      <c r="S112" s="3" t="s">
        <v>532</v>
      </c>
      <c r="T112" s="8">
        <v>35200</v>
      </c>
      <c r="U112" s="9">
        <v>44826</v>
      </c>
      <c r="V112" s="9">
        <v>45107</v>
      </c>
      <c r="W112" s="8">
        <v>35200</v>
      </c>
    </row>
    <row r="113" spans="1:23" ht="43.5" x14ac:dyDescent="0.35">
      <c r="A113" s="2" t="s">
        <v>533</v>
      </c>
      <c r="B113" s="6" t="s">
        <v>103</v>
      </c>
      <c r="C113" s="7" t="s">
        <v>34</v>
      </c>
      <c r="D113" s="3" t="s">
        <v>534</v>
      </c>
      <c r="E113" s="7" t="s">
        <v>49</v>
      </c>
      <c r="J113" s="7" t="s">
        <v>247</v>
      </c>
      <c r="L113" s="3" t="s">
        <v>535</v>
      </c>
      <c r="Q113" s="7" t="s">
        <v>247</v>
      </c>
      <c r="S113" s="3" t="s">
        <v>535</v>
      </c>
      <c r="T113" s="8">
        <v>15850</v>
      </c>
      <c r="U113" s="9">
        <v>44835</v>
      </c>
      <c r="V113" s="9">
        <v>44957</v>
      </c>
      <c r="W113" s="8">
        <v>15651</v>
      </c>
    </row>
    <row r="114" spans="1:23" ht="29" x14ac:dyDescent="0.35">
      <c r="A114" s="5" t="s">
        <v>539</v>
      </c>
      <c r="B114" s="6" t="s">
        <v>103</v>
      </c>
      <c r="C114" s="7" t="s">
        <v>537</v>
      </c>
      <c r="D114" s="7" t="s">
        <v>540</v>
      </c>
      <c r="E114" s="7" t="s">
        <v>38</v>
      </c>
      <c r="F114" s="7"/>
      <c r="G114" s="7"/>
      <c r="H114" s="7"/>
      <c r="I114" s="7"/>
      <c r="J114" s="7" t="s">
        <v>538</v>
      </c>
      <c r="K114" s="3" t="s">
        <v>538</v>
      </c>
      <c r="L114" s="7" t="s">
        <v>541</v>
      </c>
      <c r="M114" s="3" t="s">
        <v>538</v>
      </c>
      <c r="N114" s="3" t="s">
        <v>538</v>
      </c>
      <c r="O114" s="3" t="s">
        <v>538</v>
      </c>
      <c r="P114" s="7"/>
      <c r="Q114" s="7" t="s">
        <v>538</v>
      </c>
      <c r="R114" s="7" t="s">
        <v>538</v>
      </c>
      <c r="S114" s="7" t="s">
        <v>541</v>
      </c>
      <c r="T114" s="8">
        <v>32000</v>
      </c>
      <c r="U114" s="9">
        <v>44927</v>
      </c>
      <c r="V114" s="9">
        <v>45291</v>
      </c>
      <c r="W114" s="8">
        <v>32000</v>
      </c>
    </row>
    <row r="115" spans="1:23" ht="43.5" x14ac:dyDescent="0.35">
      <c r="A115" s="5" t="s">
        <v>542</v>
      </c>
      <c r="B115" s="6" t="s">
        <v>103</v>
      </c>
      <c r="C115" s="7" t="s">
        <v>537</v>
      </c>
      <c r="D115" s="7" t="s">
        <v>543</v>
      </c>
      <c r="E115" s="7" t="s">
        <v>35</v>
      </c>
      <c r="F115" s="7"/>
      <c r="G115" s="7"/>
      <c r="H115" s="7"/>
      <c r="I115" s="7"/>
      <c r="J115" s="7" t="s">
        <v>538</v>
      </c>
      <c r="K115" s="3" t="s">
        <v>538</v>
      </c>
      <c r="L115" s="3" t="s">
        <v>538</v>
      </c>
      <c r="M115" s="3" t="s">
        <v>538</v>
      </c>
      <c r="N115" s="3" t="s">
        <v>538</v>
      </c>
      <c r="O115" s="3" t="s">
        <v>538</v>
      </c>
      <c r="P115" s="7"/>
      <c r="Q115" s="7" t="s">
        <v>87</v>
      </c>
      <c r="R115" s="7" t="s">
        <v>538</v>
      </c>
      <c r="S115" s="7" t="s">
        <v>544</v>
      </c>
      <c r="T115" s="8">
        <v>62241.2</v>
      </c>
      <c r="U115" s="9">
        <v>44927</v>
      </c>
      <c r="V115" s="9">
        <v>45322</v>
      </c>
      <c r="W115" s="8">
        <v>62100.49</v>
      </c>
    </row>
    <row r="116" spans="1:23" ht="29" x14ac:dyDescent="0.35">
      <c r="A116" s="5" t="s">
        <v>545</v>
      </c>
      <c r="B116" s="6" t="s">
        <v>103</v>
      </c>
      <c r="C116" s="7" t="s">
        <v>537</v>
      </c>
      <c r="D116" s="7" t="s">
        <v>546</v>
      </c>
      <c r="E116" s="7" t="s">
        <v>38</v>
      </c>
      <c r="F116" s="7"/>
      <c r="G116" s="7"/>
      <c r="H116" s="7"/>
      <c r="I116" s="7"/>
      <c r="J116" s="7" t="s">
        <v>538</v>
      </c>
      <c r="K116" s="3" t="s">
        <v>538</v>
      </c>
      <c r="L116" s="3" t="s">
        <v>538</v>
      </c>
      <c r="M116" s="3" t="s">
        <v>538</v>
      </c>
      <c r="N116" s="3" t="s">
        <v>538</v>
      </c>
      <c r="O116" s="3" t="s">
        <v>538</v>
      </c>
      <c r="P116" s="7"/>
      <c r="Q116" s="7" t="s">
        <v>538</v>
      </c>
      <c r="R116" s="7" t="s">
        <v>538</v>
      </c>
      <c r="S116" s="7" t="s">
        <v>68</v>
      </c>
      <c r="T116" s="8">
        <v>260328.12</v>
      </c>
      <c r="U116" s="9">
        <v>44927</v>
      </c>
      <c r="V116" s="9">
        <v>45291</v>
      </c>
      <c r="W116" s="8">
        <v>259351.91</v>
      </c>
    </row>
    <row r="117" spans="1:23" ht="101.5" x14ac:dyDescent="0.35">
      <c r="A117" s="5" t="s">
        <v>547</v>
      </c>
      <c r="B117" s="6" t="s">
        <v>103</v>
      </c>
      <c r="C117" s="7" t="s">
        <v>537</v>
      </c>
      <c r="D117" s="7" t="s">
        <v>548</v>
      </c>
      <c r="E117" s="7" t="s">
        <v>38</v>
      </c>
      <c r="F117" s="7"/>
      <c r="G117" s="7"/>
      <c r="H117" s="7"/>
      <c r="I117" s="7"/>
      <c r="J117" s="7">
        <v>2313821007</v>
      </c>
      <c r="K117" s="3" t="s">
        <v>538</v>
      </c>
      <c r="L117" s="3" t="s">
        <v>549</v>
      </c>
      <c r="M117" s="3" t="s">
        <v>538</v>
      </c>
      <c r="N117" s="3" t="s">
        <v>538</v>
      </c>
      <c r="O117" s="3" t="s">
        <v>538</v>
      </c>
      <c r="P117" s="7"/>
      <c r="Q117" s="7" t="s">
        <v>109</v>
      </c>
      <c r="R117" s="7" t="s">
        <v>538</v>
      </c>
      <c r="S117" s="7" t="s">
        <v>110</v>
      </c>
      <c r="T117" s="8">
        <v>18000</v>
      </c>
      <c r="U117" s="9">
        <v>44927</v>
      </c>
      <c r="V117" s="9">
        <v>45291</v>
      </c>
      <c r="W117" s="8">
        <v>10784.51</v>
      </c>
    </row>
    <row r="118" spans="1:23" ht="29" x14ac:dyDescent="0.35">
      <c r="A118" s="5" t="s">
        <v>550</v>
      </c>
      <c r="B118" s="6" t="s">
        <v>103</v>
      </c>
      <c r="C118" s="7" t="s">
        <v>537</v>
      </c>
      <c r="D118" s="7" t="s">
        <v>551</v>
      </c>
      <c r="E118" s="7" t="s">
        <v>38</v>
      </c>
      <c r="F118" s="7"/>
      <c r="G118" s="7"/>
      <c r="H118" s="7"/>
      <c r="I118" s="7"/>
      <c r="J118" s="7">
        <v>13211660157</v>
      </c>
      <c r="K118" s="3" t="s">
        <v>538</v>
      </c>
      <c r="L118" s="3" t="s">
        <v>552</v>
      </c>
      <c r="M118" s="3" t="s">
        <v>538</v>
      </c>
      <c r="N118" s="3" t="s">
        <v>538</v>
      </c>
      <c r="O118" s="3" t="s">
        <v>538</v>
      </c>
      <c r="P118" s="7"/>
      <c r="Q118" s="7">
        <v>13211660157</v>
      </c>
      <c r="R118" s="7" t="s">
        <v>538</v>
      </c>
      <c r="S118" s="7" t="s">
        <v>106</v>
      </c>
      <c r="T118" s="8">
        <v>12000</v>
      </c>
      <c r="U118" s="9">
        <v>44927</v>
      </c>
      <c r="V118" s="9">
        <v>45291</v>
      </c>
      <c r="W118" s="8">
        <v>11955</v>
      </c>
    </row>
    <row r="119" spans="1:23" ht="29" x14ac:dyDescent="0.35">
      <c r="A119" s="5" t="s">
        <v>553</v>
      </c>
      <c r="B119" s="6" t="s">
        <v>103</v>
      </c>
      <c r="C119" s="7" t="s">
        <v>537</v>
      </c>
      <c r="D119" s="7" t="s">
        <v>554</v>
      </c>
      <c r="E119" s="7" t="s">
        <v>38</v>
      </c>
      <c r="F119" s="7"/>
      <c r="G119" s="7"/>
      <c r="H119" s="7"/>
      <c r="I119" s="7"/>
      <c r="J119" s="7" t="s">
        <v>341</v>
      </c>
      <c r="K119" s="3" t="s">
        <v>538</v>
      </c>
      <c r="L119" s="3" t="s">
        <v>555</v>
      </c>
      <c r="M119" s="3" t="s">
        <v>538</v>
      </c>
      <c r="N119" s="3" t="s">
        <v>538</v>
      </c>
      <c r="O119" s="3" t="s">
        <v>538</v>
      </c>
      <c r="P119" s="7"/>
      <c r="Q119" s="7" t="s">
        <v>341</v>
      </c>
      <c r="R119" s="7" t="s">
        <v>538</v>
      </c>
      <c r="S119" s="7" t="s">
        <v>342</v>
      </c>
      <c r="T119" s="8">
        <v>5500</v>
      </c>
      <c r="U119" s="9">
        <v>44927</v>
      </c>
      <c r="V119" s="9">
        <v>45291</v>
      </c>
      <c r="W119" s="8">
        <f>2750+1375+1375</f>
        <v>5500</v>
      </c>
    </row>
    <row r="120" spans="1:23" ht="29" x14ac:dyDescent="0.35">
      <c r="A120" s="5" t="s">
        <v>556</v>
      </c>
      <c r="B120" s="6" t="s">
        <v>103</v>
      </c>
      <c r="C120" s="7" t="s">
        <v>537</v>
      </c>
      <c r="D120" s="7" t="s">
        <v>557</v>
      </c>
      <c r="E120" s="7" t="s">
        <v>38</v>
      </c>
      <c r="F120" s="7"/>
      <c r="G120" s="7"/>
      <c r="H120" s="7"/>
      <c r="I120" s="7"/>
      <c r="J120" s="7">
        <v>10556200961</v>
      </c>
      <c r="K120" s="3" t="s">
        <v>538</v>
      </c>
      <c r="L120" s="3" t="s">
        <v>558</v>
      </c>
      <c r="M120" s="3" t="s">
        <v>538</v>
      </c>
      <c r="N120" s="3" t="s">
        <v>538</v>
      </c>
      <c r="O120" s="3" t="s">
        <v>538</v>
      </c>
      <c r="P120" s="7"/>
      <c r="Q120" s="7" t="s">
        <v>270</v>
      </c>
      <c r="R120" s="7" t="s">
        <v>538</v>
      </c>
      <c r="S120" s="7" t="s">
        <v>271</v>
      </c>
      <c r="T120" s="8">
        <v>39000</v>
      </c>
      <c r="U120" s="9">
        <v>44927</v>
      </c>
      <c r="V120" s="9">
        <v>45291</v>
      </c>
      <c r="W120" s="8">
        <v>38853.75</v>
      </c>
    </row>
    <row r="121" spans="1:23" ht="29" x14ac:dyDescent="0.35">
      <c r="A121" s="5" t="s">
        <v>559</v>
      </c>
      <c r="B121" s="6" t="s">
        <v>103</v>
      </c>
      <c r="C121" s="7" t="s">
        <v>537</v>
      </c>
      <c r="D121" s="7" t="s">
        <v>560</v>
      </c>
      <c r="E121" s="7" t="s">
        <v>38</v>
      </c>
      <c r="F121" s="7"/>
      <c r="G121" s="7"/>
      <c r="H121" s="7"/>
      <c r="I121" s="7"/>
      <c r="J121" s="7">
        <v>10556200961</v>
      </c>
      <c r="K121" s="3" t="s">
        <v>538</v>
      </c>
      <c r="L121" s="3" t="s">
        <v>558</v>
      </c>
      <c r="M121" s="3" t="s">
        <v>538</v>
      </c>
      <c r="N121" s="3" t="s">
        <v>538</v>
      </c>
      <c r="O121" s="3" t="s">
        <v>538</v>
      </c>
      <c r="P121" s="7"/>
      <c r="Q121" s="7" t="s">
        <v>270</v>
      </c>
      <c r="R121" s="7" t="s">
        <v>538</v>
      </c>
      <c r="S121" s="7" t="s">
        <v>271</v>
      </c>
      <c r="T121" s="8">
        <v>10600</v>
      </c>
      <c r="U121" s="9">
        <v>44927</v>
      </c>
      <c r="V121" s="9">
        <v>45291</v>
      </c>
      <c r="W121" s="8">
        <f>5300+2650+2650</f>
        <v>10600</v>
      </c>
    </row>
    <row r="122" spans="1:23" ht="43.5" x14ac:dyDescent="0.35">
      <c r="A122" s="5" t="s">
        <v>561</v>
      </c>
      <c r="B122" s="6" t="s">
        <v>103</v>
      </c>
      <c r="C122" s="7" t="s">
        <v>537</v>
      </c>
      <c r="D122" s="7" t="s">
        <v>562</v>
      </c>
      <c r="E122" s="7" t="s">
        <v>38</v>
      </c>
      <c r="F122" s="7"/>
      <c r="G122" s="7"/>
      <c r="H122" s="7"/>
      <c r="I122" s="7"/>
      <c r="J122" s="7">
        <v>11139860156</v>
      </c>
      <c r="K122" s="3" t="s">
        <v>538</v>
      </c>
      <c r="L122" s="3" t="s">
        <v>563</v>
      </c>
      <c r="M122" s="3" t="s">
        <v>538</v>
      </c>
      <c r="N122" s="3" t="s">
        <v>538</v>
      </c>
      <c r="O122" s="3" t="s">
        <v>538</v>
      </c>
      <c r="P122" s="7"/>
      <c r="Q122" s="7" t="s">
        <v>564</v>
      </c>
      <c r="R122" s="7" t="s">
        <v>538</v>
      </c>
      <c r="S122" s="7" t="s">
        <v>565</v>
      </c>
      <c r="T122" s="8">
        <v>46085</v>
      </c>
      <c r="U122" s="9">
        <v>44927</v>
      </c>
      <c r="V122" s="9">
        <v>45291</v>
      </c>
      <c r="W122" s="8">
        <v>46085</v>
      </c>
    </row>
    <row r="123" spans="1:23" ht="29" x14ac:dyDescent="0.35">
      <c r="A123" s="5" t="s">
        <v>566</v>
      </c>
      <c r="B123" s="6" t="s">
        <v>103</v>
      </c>
      <c r="C123" s="7" t="s">
        <v>537</v>
      </c>
      <c r="D123" s="7" t="s">
        <v>567</v>
      </c>
      <c r="E123" s="7" t="s">
        <v>38</v>
      </c>
      <c r="F123" s="7"/>
      <c r="G123" s="7"/>
      <c r="H123" s="7"/>
      <c r="I123" s="7"/>
      <c r="J123" s="7">
        <v>10100001006</v>
      </c>
      <c r="K123" s="3" t="s">
        <v>538</v>
      </c>
      <c r="L123" s="3" t="s">
        <v>568</v>
      </c>
      <c r="M123" s="3" t="s">
        <v>538</v>
      </c>
      <c r="N123" s="3" t="s">
        <v>538</v>
      </c>
      <c r="O123" s="3" t="s">
        <v>538</v>
      </c>
      <c r="P123" s="7"/>
      <c r="Q123" s="7" t="s">
        <v>569</v>
      </c>
      <c r="R123" s="7" t="s">
        <v>538</v>
      </c>
      <c r="S123" s="7" t="s">
        <v>340</v>
      </c>
      <c r="T123" s="8">
        <v>18600</v>
      </c>
      <c r="U123" s="9">
        <v>44927</v>
      </c>
      <c r="V123" s="9">
        <v>45291</v>
      </c>
      <c r="W123" s="8">
        <v>18600</v>
      </c>
    </row>
    <row r="124" spans="1:23" ht="29" x14ac:dyDescent="0.35">
      <c r="A124" s="5" t="s">
        <v>570</v>
      </c>
      <c r="B124" s="6" t="s">
        <v>103</v>
      </c>
      <c r="C124" s="7" t="s">
        <v>537</v>
      </c>
      <c r="D124" s="7" t="s">
        <v>571</v>
      </c>
      <c r="E124" s="7" t="s">
        <v>38</v>
      </c>
      <c r="F124" s="7"/>
      <c r="G124" s="7"/>
      <c r="H124" s="7"/>
      <c r="I124" s="7"/>
      <c r="J124" s="7">
        <v>10100001006</v>
      </c>
      <c r="K124" s="3" t="s">
        <v>538</v>
      </c>
      <c r="L124" s="3" t="s">
        <v>568</v>
      </c>
      <c r="M124" s="3" t="s">
        <v>538</v>
      </c>
      <c r="N124" s="3" t="s">
        <v>538</v>
      </c>
      <c r="O124" s="3" t="s">
        <v>538</v>
      </c>
      <c r="P124" s="7"/>
      <c r="Q124" s="7" t="s">
        <v>569</v>
      </c>
      <c r="R124" s="7" t="s">
        <v>538</v>
      </c>
      <c r="S124" s="7" t="s">
        <v>340</v>
      </c>
      <c r="T124" s="8">
        <v>13400</v>
      </c>
      <c r="U124" s="9">
        <v>44927</v>
      </c>
      <c r="V124" s="9">
        <v>45291</v>
      </c>
      <c r="W124" s="8">
        <v>13400</v>
      </c>
    </row>
    <row r="125" spans="1:23" ht="29" x14ac:dyDescent="0.35">
      <c r="A125" s="5" t="s">
        <v>572</v>
      </c>
      <c r="B125" s="6" t="s">
        <v>103</v>
      </c>
      <c r="C125" s="7" t="s">
        <v>537</v>
      </c>
      <c r="D125" s="7" t="s">
        <v>573</v>
      </c>
      <c r="E125" s="7" t="s">
        <v>35</v>
      </c>
      <c r="F125" s="7"/>
      <c r="G125" s="7"/>
      <c r="H125" s="7"/>
      <c r="I125" s="7"/>
      <c r="J125" s="7" t="s">
        <v>51</v>
      </c>
      <c r="K125" s="3" t="s">
        <v>538</v>
      </c>
      <c r="L125" s="3" t="s">
        <v>538</v>
      </c>
      <c r="M125" s="3" t="s">
        <v>538</v>
      </c>
      <c r="N125" s="3" t="s">
        <v>538</v>
      </c>
      <c r="O125" s="3" t="s">
        <v>538</v>
      </c>
      <c r="P125" s="7"/>
      <c r="Q125" s="7" t="s">
        <v>51</v>
      </c>
      <c r="R125" s="7" t="s">
        <v>538</v>
      </c>
      <c r="S125" s="7" t="s">
        <v>209</v>
      </c>
      <c r="T125" s="8">
        <v>105450.73</v>
      </c>
      <c r="U125" s="9">
        <v>44946</v>
      </c>
      <c r="V125" s="9">
        <v>45350</v>
      </c>
      <c r="W125" s="8">
        <v>105450.73</v>
      </c>
    </row>
    <row r="126" spans="1:23" ht="29" x14ac:dyDescent="0.35">
      <c r="A126" s="5" t="s">
        <v>521</v>
      </c>
      <c r="B126" s="6" t="s">
        <v>103</v>
      </c>
      <c r="C126" s="7" t="s">
        <v>537</v>
      </c>
      <c r="D126" s="7" t="s">
        <v>574</v>
      </c>
      <c r="E126" s="7" t="s">
        <v>172</v>
      </c>
      <c r="F126" s="7"/>
      <c r="G126" s="7"/>
      <c r="H126" s="7"/>
      <c r="I126" s="7"/>
      <c r="J126" s="7" t="s">
        <v>575</v>
      </c>
      <c r="K126" s="3" t="s">
        <v>538</v>
      </c>
      <c r="L126" s="3" t="s">
        <v>576</v>
      </c>
      <c r="M126" s="3" t="s">
        <v>538</v>
      </c>
      <c r="N126" s="3" t="s">
        <v>538</v>
      </c>
      <c r="O126" s="3" t="s">
        <v>538</v>
      </c>
      <c r="P126" s="7"/>
      <c r="Q126" s="7" t="s">
        <v>407</v>
      </c>
      <c r="R126" s="7" t="s">
        <v>538</v>
      </c>
      <c r="S126" s="7" t="s">
        <v>577</v>
      </c>
      <c r="T126" s="8">
        <v>206424</v>
      </c>
      <c r="U126" s="9">
        <v>44896</v>
      </c>
      <c r="V126" s="9">
        <v>45260</v>
      </c>
      <c r="W126" s="8">
        <v>205907.94</v>
      </c>
    </row>
    <row r="127" spans="1:23" x14ac:dyDescent="0.35">
      <c r="A127" s="5" t="s">
        <v>578</v>
      </c>
      <c r="B127" s="6" t="s">
        <v>103</v>
      </c>
      <c r="C127" s="7" t="s">
        <v>537</v>
      </c>
      <c r="D127" s="7" t="s">
        <v>579</v>
      </c>
      <c r="E127" s="7" t="s">
        <v>49</v>
      </c>
      <c r="F127" s="7"/>
      <c r="G127" s="7"/>
      <c r="H127" s="7"/>
      <c r="I127" s="7"/>
      <c r="J127" s="7" t="s">
        <v>538</v>
      </c>
      <c r="K127" s="3" t="s">
        <v>538</v>
      </c>
      <c r="L127" s="3" t="s">
        <v>538</v>
      </c>
      <c r="M127" s="3" t="s">
        <v>538</v>
      </c>
      <c r="N127" s="3" t="s">
        <v>538</v>
      </c>
      <c r="O127" s="3" t="s">
        <v>538</v>
      </c>
      <c r="P127" s="7"/>
      <c r="Q127" s="7" t="s">
        <v>538</v>
      </c>
      <c r="R127" s="7" t="s">
        <v>538</v>
      </c>
      <c r="S127" s="7" t="s">
        <v>580</v>
      </c>
      <c r="T127" s="8">
        <v>2400</v>
      </c>
      <c r="U127" s="9">
        <v>44896</v>
      </c>
      <c r="V127" s="9">
        <v>45626</v>
      </c>
      <c r="W127" s="8">
        <v>2496</v>
      </c>
    </row>
    <row r="128" spans="1:23" ht="43.5" x14ac:dyDescent="0.35">
      <c r="A128" s="5" t="s">
        <v>581</v>
      </c>
      <c r="B128" s="6" t="s">
        <v>103</v>
      </c>
      <c r="C128" s="7" t="s">
        <v>537</v>
      </c>
      <c r="D128" s="7" t="s">
        <v>582</v>
      </c>
      <c r="E128" s="7" t="s">
        <v>38</v>
      </c>
      <c r="F128" s="7"/>
      <c r="G128" s="7"/>
      <c r="H128" s="7"/>
      <c r="I128" s="7"/>
      <c r="J128" s="7" t="s">
        <v>583</v>
      </c>
      <c r="K128" s="3" t="s">
        <v>538</v>
      </c>
      <c r="L128" s="3" t="s">
        <v>584</v>
      </c>
      <c r="M128" s="3" t="s">
        <v>538</v>
      </c>
      <c r="N128" s="3" t="s">
        <v>538</v>
      </c>
      <c r="O128" s="3" t="s">
        <v>538</v>
      </c>
      <c r="P128" s="7"/>
      <c r="Q128" s="7" t="s">
        <v>583</v>
      </c>
      <c r="R128" s="7" t="s">
        <v>538</v>
      </c>
      <c r="S128" s="7" t="s">
        <v>585</v>
      </c>
      <c r="T128" s="8">
        <v>19999</v>
      </c>
      <c r="U128" s="9">
        <v>44927</v>
      </c>
      <c r="V128" s="9">
        <v>45291</v>
      </c>
      <c r="W128" s="8">
        <v>19999</v>
      </c>
    </row>
    <row r="129" spans="1:23" ht="29" x14ac:dyDescent="0.35">
      <c r="A129" s="5" t="s">
        <v>586</v>
      </c>
      <c r="B129" s="6" t="s">
        <v>103</v>
      </c>
      <c r="C129" s="7" t="s">
        <v>537</v>
      </c>
      <c r="D129" s="7" t="s">
        <v>587</v>
      </c>
      <c r="E129" s="7" t="s">
        <v>38</v>
      </c>
      <c r="F129" s="7"/>
      <c r="G129" s="7"/>
      <c r="H129" s="7"/>
      <c r="I129" s="7"/>
      <c r="J129" s="7">
        <v>10295850969</v>
      </c>
      <c r="K129" s="3" t="s">
        <v>538</v>
      </c>
      <c r="L129" s="3" t="s">
        <v>588</v>
      </c>
      <c r="M129" s="3" t="s">
        <v>538</v>
      </c>
      <c r="N129" s="3" t="s">
        <v>538</v>
      </c>
      <c r="O129" s="3" t="s">
        <v>538</v>
      </c>
      <c r="P129" s="7"/>
      <c r="Q129" s="7" t="s">
        <v>589</v>
      </c>
      <c r="R129" s="7" t="s">
        <v>538</v>
      </c>
      <c r="S129" s="7" t="s">
        <v>75</v>
      </c>
      <c r="T129" s="8">
        <v>18720</v>
      </c>
      <c r="U129" s="9">
        <v>44927</v>
      </c>
      <c r="V129" s="9">
        <v>45291</v>
      </c>
      <c r="W129" s="8">
        <v>18649.8</v>
      </c>
    </row>
    <row r="130" spans="1:23" ht="29" x14ac:dyDescent="0.35">
      <c r="A130" s="5" t="s">
        <v>590</v>
      </c>
      <c r="B130" s="6" t="s">
        <v>103</v>
      </c>
      <c r="C130" s="7" t="s">
        <v>537</v>
      </c>
      <c r="D130" s="7" t="s">
        <v>591</v>
      </c>
      <c r="E130" s="7" t="s">
        <v>38</v>
      </c>
      <c r="F130" s="7"/>
      <c r="G130" s="7"/>
      <c r="H130" s="7"/>
      <c r="I130" s="7"/>
      <c r="J130" s="7" t="s">
        <v>592</v>
      </c>
      <c r="K130" s="3" t="s">
        <v>538</v>
      </c>
      <c r="L130" s="3" t="s">
        <v>593</v>
      </c>
      <c r="M130" s="3" t="s">
        <v>538</v>
      </c>
      <c r="N130" s="3" t="s">
        <v>538</v>
      </c>
      <c r="O130" s="3" t="s">
        <v>538</v>
      </c>
      <c r="P130" s="7"/>
      <c r="Q130" s="7" t="s">
        <v>592</v>
      </c>
      <c r="R130" s="7" t="s">
        <v>538</v>
      </c>
      <c r="S130" s="7" t="s">
        <v>594</v>
      </c>
      <c r="T130" s="8">
        <v>30000</v>
      </c>
      <c r="U130" s="9">
        <v>44927</v>
      </c>
      <c r="V130" s="9">
        <v>45291</v>
      </c>
      <c r="W130" s="8">
        <v>29925</v>
      </c>
    </row>
    <row r="131" spans="1:23" ht="72.5" x14ac:dyDescent="0.35">
      <c r="A131" s="5" t="s">
        <v>595</v>
      </c>
      <c r="B131" s="6" t="s">
        <v>103</v>
      </c>
      <c r="C131" s="7" t="s">
        <v>537</v>
      </c>
      <c r="D131" s="7" t="s">
        <v>596</v>
      </c>
      <c r="E131" s="7" t="s">
        <v>38</v>
      </c>
      <c r="F131" s="7"/>
      <c r="G131" s="7"/>
      <c r="H131" s="7"/>
      <c r="I131" s="7"/>
      <c r="J131" s="7" t="s">
        <v>597</v>
      </c>
      <c r="K131" s="3" t="s">
        <v>538</v>
      </c>
      <c r="L131" s="3" t="s">
        <v>598</v>
      </c>
      <c r="M131" s="3" t="s">
        <v>538</v>
      </c>
      <c r="N131" s="3" t="s">
        <v>538</v>
      </c>
      <c r="O131" s="3" t="s">
        <v>538</v>
      </c>
      <c r="P131" s="7"/>
      <c r="Q131" s="7" t="s">
        <v>597</v>
      </c>
      <c r="R131" s="7" t="s">
        <v>538</v>
      </c>
      <c r="S131" s="7" t="s">
        <v>599</v>
      </c>
      <c r="T131" s="8">
        <v>16750</v>
      </c>
      <c r="U131" s="9">
        <v>44927</v>
      </c>
      <c r="V131" s="9">
        <v>45291</v>
      </c>
      <c r="W131" s="8">
        <f>8375+8375</f>
        <v>16750</v>
      </c>
    </row>
    <row r="132" spans="1:23" ht="29" x14ac:dyDescent="0.35">
      <c r="A132" s="5" t="s">
        <v>600</v>
      </c>
      <c r="B132" s="6" t="s">
        <v>103</v>
      </c>
      <c r="C132" s="7" t="s">
        <v>537</v>
      </c>
      <c r="D132" s="7" t="s">
        <v>601</v>
      </c>
      <c r="E132" s="7" t="s">
        <v>38</v>
      </c>
      <c r="F132" s="7"/>
      <c r="G132" s="7"/>
      <c r="H132" s="7"/>
      <c r="I132" s="7"/>
      <c r="J132" s="7" t="s">
        <v>538</v>
      </c>
      <c r="K132" s="3" t="s">
        <v>538</v>
      </c>
      <c r="L132" s="3" t="s">
        <v>538</v>
      </c>
      <c r="M132" s="3" t="s">
        <v>538</v>
      </c>
      <c r="N132" s="3" t="s">
        <v>538</v>
      </c>
      <c r="O132" s="3" t="s">
        <v>538</v>
      </c>
      <c r="P132" s="7"/>
      <c r="Q132" s="7" t="s">
        <v>107</v>
      </c>
      <c r="R132" s="7"/>
      <c r="S132" s="7" t="s">
        <v>602</v>
      </c>
      <c r="T132" s="8">
        <v>65000</v>
      </c>
      <c r="U132" s="9">
        <v>44927</v>
      </c>
      <c r="V132" s="9">
        <v>45291</v>
      </c>
      <c r="W132" s="8">
        <v>65000</v>
      </c>
    </row>
    <row r="133" spans="1:23" ht="29" x14ac:dyDescent="0.35">
      <c r="A133" s="5" t="s">
        <v>603</v>
      </c>
      <c r="B133" s="6" t="s">
        <v>103</v>
      </c>
      <c r="C133" s="7" t="s">
        <v>537</v>
      </c>
      <c r="D133" s="7" t="s">
        <v>604</v>
      </c>
      <c r="E133" s="7" t="s">
        <v>38</v>
      </c>
      <c r="F133" s="7"/>
      <c r="G133" s="7"/>
      <c r="H133" s="7"/>
      <c r="I133" s="7"/>
      <c r="J133" s="7">
        <v>10295850969</v>
      </c>
      <c r="K133" s="3" t="s">
        <v>538</v>
      </c>
      <c r="L133" s="3" t="s">
        <v>588</v>
      </c>
      <c r="M133" s="3" t="s">
        <v>538</v>
      </c>
      <c r="N133" s="3" t="s">
        <v>538</v>
      </c>
      <c r="O133" s="3" t="s">
        <v>538</v>
      </c>
      <c r="P133" s="7"/>
      <c r="Q133" s="7" t="s">
        <v>589</v>
      </c>
      <c r="R133" s="7" t="s">
        <v>538</v>
      </c>
      <c r="S133" s="7" t="s">
        <v>75</v>
      </c>
      <c r="T133" s="8">
        <v>37200</v>
      </c>
      <c r="U133" s="9">
        <v>44927</v>
      </c>
      <c r="V133" s="9">
        <v>45291</v>
      </c>
      <c r="W133" s="8">
        <v>37200</v>
      </c>
    </row>
    <row r="134" spans="1:23" ht="29" x14ac:dyDescent="0.35">
      <c r="A134" s="5" t="s">
        <v>605</v>
      </c>
      <c r="B134" s="6" t="s">
        <v>103</v>
      </c>
      <c r="C134" s="7" t="s">
        <v>537</v>
      </c>
      <c r="D134" s="7" t="s">
        <v>606</v>
      </c>
      <c r="E134" s="7" t="s">
        <v>38</v>
      </c>
      <c r="F134" s="7"/>
      <c r="G134" s="7"/>
      <c r="H134" s="7"/>
      <c r="I134" s="7"/>
      <c r="J134" s="7" t="s">
        <v>538</v>
      </c>
      <c r="K134" s="3" t="s">
        <v>538</v>
      </c>
      <c r="L134" s="3" t="s">
        <v>607</v>
      </c>
      <c r="M134" s="3" t="s">
        <v>538</v>
      </c>
      <c r="N134" s="3" t="s">
        <v>538</v>
      </c>
      <c r="O134" s="3" t="s">
        <v>538</v>
      </c>
      <c r="P134" s="7"/>
      <c r="Q134" s="7" t="s">
        <v>538</v>
      </c>
      <c r="R134" s="7" t="s">
        <v>538</v>
      </c>
      <c r="S134" s="7" t="s">
        <v>608</v>
      </c>
      <c r="T134" s="8">
        <v>23692.2</v>
      </c>
      <c r="U134" s="9">
        <v>44927</v>
      </c>
      <c r="V134" s="9">
        <v>45291</v>
      </c>
      <c r="W134" s="8">
        <v>23184.639999999999</v>
      </c>
    </row>
    <row r="135" spans="1:23" ht="29" x14ac:dyDescent="0.35">
      <c r="A135" s="5" t="s">
        <v>609</v>
      </c>
      <c r="B135" s="6" t="s">
        <v>103</v>
      </c>
      <c r="C135" s="7" t="s">
        <v>537</v>
      </c>
      <c r="D135" s="7" t="s">
        <v>610</v>
      </c>
      <c r="E135" s="7" t="s">
        <v>64</v>
      </c>
      <c r="F135" s="7"/>
      <c r="G135" s="7"/>
      <c r="H135" s="7"/>
      <c r="I135" s="7"/>
      <c r="J135" s="7">
        <v>13211660157</v>
      </c>
      <c r="K135" s="3" t="s">
        <v>538</v>
      </c>
      <c r="L135" s="3" t="s">
        <v>552</v>
      </c>
      <c r="M135" s="3" t="s">
        <v>538</v>
      </c>
      <c r="N135" s="3" t="s">
        <v>538</v>
      </c>
      <c r="O135" s="3" t="s">
        <v>538</v>
      </c>
      <c r="P135" s="7"/>
      <c r="Q135" s="7">
        <v>13211660157</v>
      </c>
      <c r="R135" s="7" t="s">
        <v>538</v>
      </c>
      <c r="S135" s="7" t="s">
        <v>106</v>
      </c>
      <c r="T135" s="8">
        <v>65400</v>
      </c>
      <c r="U135" s="9">
        <v>44927</v>
      </c>
      <c r="V135" s="9">
        <v>46022</v>
      </c>
      <c r="W135" s="8">
        <v>44734</v>
      </c>
    </row>
    <row r="136" spans="1:23" ht="29" x14ac:dyDescent="0.35">
      <c r="A136" s="5" t="s">
        <v>611</v>
      </c>
      <c r="B136" s="6" t="s">
        <v>103</v>
      </c>
      <c r="C136" s="7" t="s">
        <v>537</v>
      </c>
      <c r="D136" s="7" t="s">
        <v>612</v>
      </c>
      <c r="E136" s="7" t="s">
        <v>38</v>
      </c>
      <c r="F136" s="7"/>
      <c r="G136" s="7"/>
      <c r="H136" s="7"/>
      <c r="I136" s="7"/>
      <c r="J136" s="7">
        <v>13211660157</v>
      </c>
      <c r="K136" s="3" t="s">
        <v>538</v>
      </c>
      <c r="L136" s="3" t="s">
        <v>552</v>
      </c>
      <c r="M136" s="3" t="s">
        <v>538</v>
      </c>
      <c r="N136" s="3" t="s">
        <v>538</v>
      </c>
      <c r="O136" s="3" t="s">
        <v>538</v>
      </c>
      <c r="P136" s="7"/>
      <c r="Q136" s="7">
        <v>13211660157</v>
      </c>
      <c r="R136" s="7" t="s">
        <v>538</v>
      </c>
      <c r="S136" s="7" t="s">
        <v>106</v>
      </c>
      <c r="T136" s="8">
        <v>56100</v>
      </c>
      <c r="U136" s="9">
        <v>44927</v>
      </c>
      <c r="V136" s="9">
        <v>46022</v>
      </c>
      <c r="W136" s="8">
        <v>41864.58</v>
      </c>
    </row>
    <row r="137" spans="1:23" ht="29" x14ac:dyDescent="0.35">
      <c r="A137" s="5" t="s">
        <v>613</v>
      </c>
      <c r="B137" s="6" t="s">
        <v>103</v>
      </c>
      <c r="C137" s="7" t="s">
        <v>537</v>
      </c>
      <c r="D137" s="7" t="s">
        <v>614</v>
      </c>
      <c r="E137" s="7" t="s">
        <v>49</v>
      </c>
      <c r="F137" s="7"/>
      <c r="G137" s="7"/>
      <c r="H137" s="7"/>
      <c r="I137" s="7"/>
      <c r="J137" s="7" t="s">
        <v>538</v>
      </c>
      <c r="K137" s="3" t="s">
        <v>538</v>
      </c>
      <c r="L137" s="3" t="s">
        <v>538</v>
      </c>
      <c r="M137" s="3" t="s">
        <v>538</v>
      </c>
      <c r="N137" s="3" t="s">
        <v>538</v>
      </c>
      <c r="O137" s="3" t="s">
        <v>538</v>
      </c>
      <c r="P137" s="7"/>
      <c r="Q137" s="7" t="s">
        <v>615</v>
      </c>
      <c r="R137" s="7" t="s">
        <v>538</v>
      </c>
      <c r="S137" s="7" t="s">
        <v>616</v>
      </c>
      <c r="T137" s="8">
        <v>16281</v>
      </c>
      <c r="U137" s="9">
        <v>44927</v>
      </c>
      <c r="V137" s="9">
        <v>47118</v>
      </c>
      <c r="W137" s="8">
        <v>16281</v>
      </c>
    </row>
    <row r="138" spans="1:23" ht="43.5" x14ac:dyDescent="0.35">
      <c r="A138" s="5" t="s">
        <v>618</v>
      </c>
      <c r="B138" s="6" t="s">
        <v>103</v>
      </c>
      <c r="C138" s="7" t="s">
        <v>537</v>
      </c>
      <c r="D138" s="7" t="s">
        <v>619</v>
      </c>
      <c r="E138" s="7" t="s">
        <v>172</v>
      </c>
      <c r="F138" s="7"/>
      <c r="G138" s="7"/>
      <c r="H138" s="7"/>
      <c r="I138" s="7"/>
      <c r="J138" s="7" t="s">
        <v>620</v>
      </c>
      <c r="K138" s="3" t="s">
        <v>538</v>
      </c>
      <c r="L138" s="3" t="s">
        <v>621</v>
      </c>
      <c r="M138" s="3" t="s">
        <v>538</v>
      </c>
      <c r="N138" s="3" t="s">
        <v>538</v>
      </c>
      <c r="O138" s="3" t="s">
        <v>538</v>
      </c>
      <c r="P138" s="7"/>
      <c r="Q138" s="7" t="s">
        <v>622</v>
      </c>
      <c r="R138" s="7" t="s">
        <v>538</v>
      </c>
      <c r="S138" s="7" t="s">
        <v>623</v>
      </c>
      <c r="T138" s="8">
        <v>153180</v>
      </c>
      <c r="U138" s="9">
        <v>44927</v>
      </c>
      <c r="V138" s="9">
        <v>45291</v>
      </c>
      <c r="W138" s="8">
        <v>152605.56</v>
      </c>
    </row>
    <row r="139" spans="1:23" ht="29" x14ac:dyDescent="0.35">
      <c r="A139" s="5" t="s">
        <v>624</v>
      </c>
      <c r="B139" s="6" t="s">
        <v>103</v>
      </c>
      <c r="C139" s="7" t="s">
        <v>537</v>
      </c>
      <c r="D139" s="7" t="s">
        <v>625</v>
      </c>
      <c r="E139" s="7" t="s">
        <v>38</v>
      </c>
      <c r="F139" s="7"/>
      <c r="G139" s="7"/>
      <c r="H139" s="7"/>
      <c r="I139" s="7"/>
      <c r="J139" s="7" t="s">
        <v>538</v>
      </c>
      <c r="K139" s="3" t="s">
        <v>538</v>
      </c>
      <c r="L139" s="3" t="s">
        <v>538</v>
      </c>
      <c r="M139" s="3" t="s">
        <v>538</v>
      </c>
      <c r="N139" s="3" t="s">
        <v>538</v>
      </c>
      <c r="O139" s="3" t="s">
        <v>538</v>
      </c>
      <c r="P139" s="7"/>
      <c r="Q139" s="7" t="s">
        <v>167</v>
      </c>
      <c r="R139" s="7" t="s">
        <v>538</v>
      </c>
      <c r="S139" s="7" t="s">
        <v>203</v>
      </c>
      <c r="T139" s="8">
        <f>21732.63+3622.11</f>
        <v>25354.74</v>
      </c>
      <c r="U139" s="9">
        <v>44927</v>
      </c>
      <c r="V139" s="9">
        <v>45351</v>
      </c>
      <c r="W139" s="8">
        <v>25246.11</v>
      </c>
    </row>
    <row r="140" spans="1:23" ht="29" x14ac:dyDescent="0.35">
      <c r="A140" s="5" t="s">
        <v>626</v>
      </c>
      <c r="B140" s="6" t="s">
        <v>103</v>
      </c>
      <c r="C140" s="7" t="s">
        <v>537</v>
      </c>
      <c r="D140" s="7" t="s">
        <v>627</v>
      </c>
      <c r="E140" s="7" t="s">
        <v>38</v>
      </c>
      <c r="F140" s="7"/>
      <c r="G140" s="7"/>
      <c r="H140" s="7"/>
      <c r="I140" s="7"/>
      <c r="J140" s="7" t="s">
        <v>538</v>
      </c>
      <c r="K140" s="3" t="s">
        <v>538</v>
      </c>
      <c r="L140" s="3" t="s">
        <v>538</v>
      </c>
      <c r="M140" s="3" t="s">
        <v>538</v>
      </c>
      <c r="N140" s="3" t="s">
        <v>538</v>
      </c>
      <c r="O140" s="3" t="s">
        <v>538</v>
      </c>
      <c r="P140" s="7"/>
      <c r="Q140" s="7" t="s">
        <v>628</v>
      </c>
      <c r="R140" s="7" t="s">
        <v>538</v>
      </c>
      <c r="S140" s="7" t="s">
        <v>204</v>
      </c>
      <c r="T140" s="8">
        <v>23530</v>
      </c>
      <c r="U140" s="9">
        <v>44927</v>
      </c>
      <c r="V140" s="9">
        <v>45657</v>
      </c>
      <c r="W140" s="8">
        <v>23417.38</v>
      </c>
    </row>
    <row r="141" spans="1:23" ht="43.5" x14ac:dyDescent="0.35">
      <c r="A141" s="5" t="s">
        <v>629</v>
      </c>
      <c r="B141" s="6" t="s">
        <v>103</v>
      </c>
      <c r="C141" s="7" t="s">
        <v>537</v>
      </c>
      <c r="D141" s="7" t="s">
        <v>630</v>
      </c>
      <c r="E141" s="7" t="s">
        <v>172</v>
      </c>
      <c r="F141" s="7"/>
      <c r="G141" s="7"/>
      <c r="H141" s="7"/>
      <c r="I141" s="7"/>
      <c r="J141" s="7" t="s">
        <v>631</v>
      </c>
      <c r="K141" s="3" t="s">
        <v>538</v>
      </c>
      <c r="L141" s="3" t="s">
        <v>632</v>
      </c>
      <c r="M141" s="3" t="s">
        <v>538</v>
      </c>
      <c r="N141" s="3" t="s">
        <v>538</v>
      </c>
      <c r="O141" s="3" t="s">
        <v>538</v>
      </c>
      <c r="P141" s="7"/>
      <c r="Q141" s="7" t="s">
        <v>76</v>
      </c>
      <c r="R141" s="7" t="s">
        <v>538</v>
      </c>
      <c r="S141" s="7" t="s">
        <v>633</v>
      </c>
      <c r="T141" s="8">
        <v>210000</v>
      </c>
      <c r="U141" s="9">
        <v>44927</v>
      </c>
      <c r="V141" s="9">
        <v>45657</v>
      </c>
      <c r="W141" s="8">
        <v>182853.36</v>
      </c>
    </row>
    <row r="142" spans="1:23" ht="58" x14ac:dyDescent="0.35">
      <c r="A142" s="5" t="s">
        <v>634</v>
      </c>
      <c r="B142" s="6" t="s">
        <v>103</v>
      </c>
      <c r="C142" s="7" t="s">
        <v>537</v>
      </c>
      <c r="D142" s="7" t="s">
        <v>635</v>
      </c>
      <c r="E142" s="7" t="s">
        <v>49</v>
      </c>
      <c r="F142" s="7"/>
      <c r="G142" s="7"/>
      <c r="H142" s="7"/>
      <c r="I142" s="7"/>
      <c r="J142" s="7" t="s">
        <v>538</v>
      </c>
      <c r="K142" s="3" t="s">
        <v>538</v>
      </c>
      <c r="L142" s="3" t="s">
        <v>538</v>
      </c>
      <c r="M142" s="3" t="s">
        <v>538</v>
      </c>
      <c r="N142" s="3" t="s">
        <v>538</v>
      </c>
      <c r="O142" s="3" t="s">
        <v>538</v>
      </c>
      <c r="P142" s="7"/>
      <c r="Q142" s="7" t="s">
        <v>96</v>
      </c>
      <c r="R142" s="7" t="s">
        <v>538</v>
      </c>
      <c r="S142" s="7" t="s">
        <v>338</v>
      </c>
      <c r="T142" s="8">
        <v>12000</v>
      </c>
      <c r="U142" s="9">
        <v>44927</v>
      </c>
      <c r="V142" s="9">
        <v>45291</v>
      </c>
      <c r="W142" s="8">
        <v>12000</v>
      </c>
    </row>
    <row r="143" spans="1:23" ht="58" x14ac:dyDescent="0.35">
      <c r="A143" s="5" t="s">
        <v>636</v>
      </c>
      <c r="B143" s="6" t="s">
        <v>103</v>
      </c>
      <c r="C143" s="7" t="s">
        <v>537</v>
      </c>
      <c r="D143" s="7" t="s">
        <v>637</v>
      </c>
      <c r="E143" s="7" t="s">
        <v>49</v>
      </c>
      <c r="F143" s="7"/>
      <c r="G143" s="7"/>
      <c r="H143" s="7"/>
      <c r="I143" s="7"/>
      <c r="J143" s="7" t="s">
        <v>538</v>
      </c>
      <c r="K143" s="3" t="s">
        <v>538</v>
      </c>
      <c r="L143" s="3" t="s">
        <v>538</v>
      </c>
      <c r="M143" s="3" t="s">
        <v>538</v>
      </c>
      <c r="N143" s="3" t="s">
        <v>538</v>
      </c>
      <c r="O143" s="3" t="s">
        <v>538</v>
      </c>
      <c r="P143" s="7"/>
      <c r="Q143" s="7" t="s">
        <v>96</v>
      </c>
      <c r="R143" s="7" t="s">
        <v>538</v>
      </c>
      <c r="S143" s="7" t="s">
        <v>338</v>
      </c>
      <c r="T143" s="8">
        <v>5000</v>
      </c>
      <c r="U143" s="9">
        <v>44927</v>
      </c>
      <c r="V143" s="9">
        <v>45291</v>
      </c>
      <c r="W143" s="8">
        <v>5000</v>
      </c>
    </row>
    <row r="144" spans="1:23" ht="29" x14ac:dyDescent="0.35">
      <c r="A144" s="5" t="s">
        <v>638</v>
      </c>
      <c r="B144" s="6" t="s">
        <v>103</v>
      </c>
      <c r="C144" s="7" t="s">
        <v>537</v>
      </c>
      <c r="D144" s="7" t="s">
        <v>639</v>
      </c>
      <c r="E144" s="7" t="s">
        <v>35</v>
      </c>
      <c r="F144" s="7"/>
      <c r="G144" s="7"/>
      <c r="H144" s="7"/>
      <c r="I144" s="7"/>
      <c r="J144" s="7" t="s">
        <v>538</v>
      </c>
      <c r="K144" s="3" t="s">
        <v>538</v>
      </c>
      <c r="L144" s="3" t="s">
        <v>538</v>
      </c>
      <c r="M144" s="3" t="s">
        <v>538</v>
      </c>
      <c r="N144" s="3" t="s">
        <v>538</v>
      </c>
      <c r="O144" s="3" t="s">
        <v>538</v>
      </c>
      <c r="P144" s="7"/>
      <c r="Q144" s="7" t="s">
        <v>640</v>
      </c>
      <c r="R144" s="7" t="s">
        <v>538</v>
      </c>
      <c r="S144" s="7" t="s">
        <v>102</v>
      </c>
      <c r="T144" s="8">
        <v>122350.29</v>
      </c>
      <c r="U144" s="9">
        <v>44927</v>
      </c>
      <c r="V144" s="9">
        <v>45016</v>
      </c>
      <c r="W144" s="8">
        <v>98484.69</v>
      </c>
    </row>
    <row r="145" spans="1:23" x14ac:dyDescent="0.35">
      <c r="A145" s="5" t="s">
        <v>641</v>
      </c>
      <c r="B145" s="6" t="s">
        <v>103</v>
      </c>
      <c r="C145" s="7" t="s">
        <v>537</v>
      </c>
      <c r="D145" s="7" t="s">
        <v>642</v>
      </c>
      <c r="E145" s="7" t="s">
        <v>49</v>
      </c>
      <c r="F145" s="7"/>
      <c r="G145" s="7"/>
      <c r="H145" s="7"/>
      <c r="I145" s="7"/>
      <c r="J145" s="7">
        <v>14559061008</v>
      </c>
      <c r="K145" s="3" t="s">
        <v>538</v>
      </c>
      <c r="L145" s="3" t="s">
        <v>643</v>
      </c>
      <c r="M145" s="3" t="s">
        <v>538</v>
      </c>
      <c r="N145" s="3" t="s">
        <v>538</v>
      </c>
      <c r="O145" s="3" t="s">
        <v>538</v>
      </c>
      <c r="P145" s="7"/>
      <c r="Q145" s="7" t="s">
        <v>644</v>
      </c>
      <c r="R145" s="7" t="s">
        <v>538</v>
      </c>
      <c r="S145" s="7" t="s">
        <v>645</v>
      </c>
      <c r="T145" s="8">
        <v>19900</v>
      </c>
      <c r="U145" s="9">
        <v>44844</v>
      </c>
      <c r="V145" s="9">
        <v>45209</v>
      </c>
      <c r="W145" s="8">
        <v>19900</v>
      </c>
    </row>
    <row r="146" spans="1:23" x14ac:dyDescent="0.35">
      <c r="A146" s="5" t="s">
        <v>646</v>
      </c>
      <c r="B146" s="6" t="s">
        <v>103</v>
      </c>
      <c r="C146" s="7" t="s">
        <v>537</v>
      </c>
      <c r="D146" s="7" t="s">
        <v>647</v>
      </c>
      <c r="E146" s="7" t="s">
        <v>49</v>
      </c>
      <c r="F146" s="7"/>
      <c r="G146" s="7"/>
      <c r="H146" s="7"/>
      <c r="I146" s="7"/>
      <c r="J146" s="7">
        <v>10324250157</v>
      </c>
      <c r="K146" s="3" t="s">
        <v>538</v>
      </c>
      <c r="L146" s="3" t="s">
        <v>648</v>
      </c>
      <c r="M146" s="3" t="s">
        <v>538</v>
      </c>
      <c r="N146" s="3" t="s">
        <v>538</v>
      </c>
      <c r="O146" s="3" t="s">
        <v>538</v>
      </c>
      <c r="P146" s="7"/>
      <c r="Q146" s="7" t="s">
        <v>649</v>
      </c>
      <c r="R146" s="7" t="s">
        <v>538</v>
      </c>
      <c r="S146" s="7" t="s">
        <v>650</v>
      </c>
      <c r="T146" s="8">
        <v>24929.39</v>
      </c>
      <c r="U146" s="9">
        <v>44958</v>
      </c>
      <c r="V146" s="9">
        <v>45688</v>
      </c>
      <c r="W146" s="8">
        <v>24591.8</v>
      </c>
    </row>
    <row r="147" spans="1:23" ht="43.5" x14ac:dyDescent="0.35">
      <c r="A147" s="5" t="s">
        <v>651</v>
      </c>
      <c r="B147" s="6" t="s">
        <v>103</v>
      </c>
      <c r="C147" s="7" t="s">
        <v>537</v>
      </c>
      <c r="D147" s="7" t="s">
        <v>652</v>
      </c>
      <c r="E147" s="7" t="s">
        <v>38</v>
      </c>
      <c r="F147" s="7"/>
      <c r="G147" s="7"/>
      <c r="H147" s="7"/>
      <c r="I147" s="7"/>
      <c r="J147" s="7" t="s">
        <v>653</v>
      </c>
      <c r="K147" s="3" t="s">
        <v>538</v>
      </c>
      <c r="L147" s="3" t="s">
        <v>654</v>
      </c>
      <c r="M147" s="3" t="s">
        <v>538</v>
      </c>
      <c r="N147" s="3" t="s">
        <v>538</v>
      </c>
      <c r="O147" s="3" t="s">
        <v>538</v>
      </c>
      <c r="P147" s="7"/>
      <c r="Q147" s="7" t="s">
        <v>653</v>
      </c>
      <c r="R147" s="7" t="s">
        <v>538</v>
      </c>
      <c r="S147" s="7" t="s">
        <v>655</v>
      </c>
      <c r="T147" s="8">
        <v>12336</v>
      </c>
      <c r="U147" s="9">
        <v>44882</v>
      </c>
      <c r="V147" s="9">
        <v>45247</v>
      </c>
      <c r="W147" s="8">
        <v>12336</v>
      </c>
    </row>
    <row r="148" spans="1:23" x14ac:dyDescent="0.35">
      <c r="A148" s="5" t="s">
        <v>656</v>
      </c>
      <c r="B148" s="6" t="s">
        <v>103</v>
      </c>
      <c r="C148" s="7" t="s">
        <v>537</v>
      </c>
      <c r="D148" s="7" t="s">
        <v>657</v>
      </c>
      <c r="E148" s="7" t="s">
        <v>49</v>
      </c>
      <c r="F148" s="7"/>
      <c r="G148" s="7"/>
      <c r="H148" s="7"/>
      <c r="I148" s="7"/>
      <c r="J148" s="7" t="s">
        <v>658</v>
      </c>
      <c r="K148" s="3" t="s">
        <v>538</v>
      </c>
      <c r="L148" s="3" t="s">
        <v>659</v>
      </c>
      <c r="M148" s="3" t="s">
        <v>538</v>
      </c>
      <c r="N148" s="3" t="s">
        <v>538</v>
      </c>
      <c r="O148" s="3" t="s">
        <v>538</v>
      </c>
      <c r="P148" s="7"/>
      <c r="Q148" s="7" t="s">
        <v>658</v>
      </c>
      <c r="R148" s="7" t="s">
        <v>538</v>
      </c>
      <c r="S148" s="7" t="s">
        <v>660</v>
      </c>
      <c r="T148" s="8">
        <v>765</v>
      </c>
      <c r="U148" s="9">
        <v>44845</v>
      </c>
      <c r="V148" s="9">
        <v>45241</v>
      </c>
      <c r="W148" s="8">
        <v>765</v>
      </c>
    </row>
    <row r="149" spans="1:23" x14ac:dyDescent="0.35">
      <c r="A149" s="5" t="s">
        <v>661</v>
      </c>
      <c r="B149" s="6" t="s">
        <v>103</v>
      </c>
      <c r="C149" s="7" t="s">
        <v>537</v>
      </c>
      <c r="D149" s="7" t="s">
        <v>662</v>
      </c>
      <c r="E149" s="7" t="s">
        <v>49</v>
      </c>
      <c r="F149" s="7"/>
      <c r="G149" s="7"/>
      <c r="H149" s="7"/>
      <c r="I149" s="7"/>
      <c r="J149" s="7" t="s">
        <v>538</v>
      </c>
      <c r="K149" s="3" t="s">
        <v>538</v>
      </c>
      <c r="L149" s="3" t="s">
        <v>538</v>
      </c>
      <c r="M149" s="3" t="s">
        <v>538</v>
      </c>
      <c r="N149" s="3" t="s">
        <v>538</v>
      </c>
      <c r="O149" s="3" t="s">
        <v>538</v>
      </c>
      <c r="P149" s="7"/>
      <c r="Q149" s="7" t="s">
        <v>347</v>
      </c>
      <c r="R149" s="7" t="s">
        <v>538</v>
      </c>
      <c r="S149" s="7" t="s">
        <v>348</v>
      </c>
      <c r="T149" s="8">
        <v>2197.25</v>
      </c>
      <c r="U149" s="9">
        <v>44918</v>
      </c>
      <c r="V149" s="9">
        <v>45283</v>
      </c>
      <c r="W149" s="8">
        <v>2197.25</v>
      </c>
    </row>
    <row r="150" spans="1:23" ht="58" x14ac:dyDescent="0.35">
      <c r="A150" s="5" t="s">
        <v>663</v>
      </c>
      <c r="B150" s="6" t="s">
        <v>103</v>
      </c>
      <c r="C150" s="7" t="s">
        <v>537</v>
      </c>
      <c r="D150" s="7" t="s">
        <v>664</v>
      </c>
      <c r="E150" s="7" t="s">
        <v>49</v>
      </c>
      <c r="F150" s="7"/>
      <c r="G150" s="7"/>
      <c r="H150" s="7"/>
      <c r="I150" s="7"/>
      <c r="J150" s="7" t="s">
        <v>538</v>
      </c>
      <c r="K150" s="3" t="s">
        <v>538</v>
      </c>
      <c r="L150" s="3" t="s">
        <v>538</v>
      </c>
      <c r="M150" s="3" t="s">
        <v>538</v>
      </c>
      <c r="N150" s="3" t="s">
        <v>538</v>
      </c>
      <c r="O150" s="3" t="s">
        <v>538</v>
      </c>
      <c r="P150" s="7"/>
      <c r="Q150" s="7" t="s">
        <v>665</v>
      </c>
      <c r="R150" s="7" t="s">
        <v>538</v>
      </c>
      <c r="S150" s="7" t="s">
        <v>666</v>
      </c>
      <c r="T150" s="8">
        <v>9000</v>
      </c>
      <c r="U150" s="9">
        <v>44915</v>
      </c>
      <c r="V150" s="9">
        <v>45035</v>
      </c>
      <c r="W150" s="8">
        <v>9000</v>
      </c>
    </row>
    <row r="151" spans="1:23" x14ac:dyDescent="0.35">
      <c r="A151" s="5" t="s">
        <v>667</v>
      </c>
      <c r="B151" s="6" t="s">
        <v>103</v>
      </c>
      <c r="C151" s="7" t="s">
        <v>537</v>
      </c>
      <c r="D151" s="7" t="s">
        <v>668</v>
      </c>
      <c r="E151" s="7" t="s">
        <v>49</v>
      </c>
      <c r="F151" s="7"/>
      <c r="G151" s="7"/>
      <c r="H151" s="7"/>
      <c r="I151" s="7"/>
      <c r="J151" s="7" t="s">
        <v>538</v>
      </c>
      <c r="K151" s="3" t="s">
        <v>538</v>
      </c>
      <c r="L151" s="3" t="s">
        <v>669</v>
      </c>
      <c r="M151" s="3" t="s">
        <v>538</v>
      </c>
      <c r="N151" s="3" t="s">
        <v>538</v>
      </c>
      <c r="O151" s="3" t="s">
        <v>538</v>
      </c>
      <c r="P151" s="7"/>
      <c r="Q151" s="7" t="s">
        <v>538</v>
      </c>
      <c r="R151" s="7" t="s">
        <v>538</v>
      </c>
      <c r="S151" s="7" t="s">
        <v>670</v>
      </c>
      <c r="T151" s="8">
        <v>540</v>
      </c>
      <c r="U151" s="9">
        <v>44872</v>
      </c>
      <c r="V151" s="9">
        <v>45237</v>
      </c>
      <c r="W151" s="8">
        <v>540</v>
      </c>
    </row>
    <row r="152" spans="1:23" ht="29" x14ac:dyDescent="0.35">
      <c r="A152" s="5" t="s">
        <v>671</v>
      </c>
      <c r="B152" s="6" t="s">
        <v>103</v>
      </c>
      <c r="C152" s="7" t="s">
        <v>537</v>
      </c>
      <c r="D152" s="7" t="s">
        <v>672</v>
      </c>
      <c r="E152" s="7" t="s">
        <v>49</v>
      </c>
      <c r="F152" s="7"/>
      <c r="G152" s="7"/>
      <c r="H152" s="7"/>
      <c r="I152" s="7"/>
      <c r="J152" s="7" t="s">
        <v>538</v>
      </c>
      <c r="K152" s="3" t="s">
        <v>538</v>
      </c>
      <c r="L152" s="3" t="s">
        <v>538</v>
      </c>
      <c r="M152" s="3" t="s">
        <v>538</v>
      </c>
      <c r="N152" s="3" t="s">
        <v>538</v>
      </c>
      <c r="O152" s="3" t="s">
        <v>538</v>
      </c>
      <c r="P152" s="7"/>
      <c r="Q152" s="7" t="s">
        <v>538</v>
      </c>
      <c r="R152" s="7" t="s">
        <v>538</v>
      </c>
      <c r="S152" s="7" t="s">
        <v>673</v>
      </c>
      <c r="T152" s="8">
        <v>802</v>
      </c>
      <c r="U152" s="9">
        <v>44918</v>
      </c>
      <c r="V152" s="9">
        <v>44957</v>
      </c>
      <c r="W152" s="8">
        <v>802</v>
      </c>
    </row>
    <row r="153" spans="1:23" ht="29" x14ac:dyDescent="0.35">
      <c r="A153" s="5" t="s">
        <v>258</v>
      </c>
      <c r="B153" s="6" t="s">
        <v>103</v>
      </c>
      <c r="C153" s="7" t="s">
        <v>537</v>
      </c>
      <c r="D153" s="7" t="s">
        <v>674</v>
      </c>
      <c r="E153" s="7" t="s">
        <v>38</v>
      </c>
      <c r="F153" s="7"/>
      <c r="G153" s="7"/>
      <c r="H153" s="7"/>
      <c r="I153" s="7"/>
      <c r="J153" s="7" t="s">
        <v>538</v>
      </c>
      <c r="K153" s="3" t="s">
        <v>538</v>
      </c>
      <c r="L153" s="3" t="s">
        <v>538</v>
      </c>
      <c r="M153" s="3" t="s">
        <v>538</v>
      </c>
      <c r="N153" s="3" t="s">
        <v>538</v>
      </c>
      <c r="O153" s="3" t="s">
        <v>538</v>
      </c>
      <c r="P153" s="7"/>
      <c r="Q153" s="7" t="s">
        <v>62</v>
      </c>
      <c r="R153" s="7" t="s">
        <v>538</v>
      </c>
      <c r="S153" s="7" t="s">
        <v>63</v>
      </c>
      <c r="T153" s="8">
        <v>55250</v>
      </c>
      <c r="U153" s="9">
        <v>44979</v>
      </c>
      <c r="V153" s="9">
        <v>45343</v>
      </c>
      <c r="W153" s="8">
        <v>55250</v>
      </c>
    </row>
    <row r="154" spans="1:23" ht="29" x14ac:dyDescent="0.35">
      <c r="A154" s="5" t="s">
        <v>675</v>
      </c>
      <c r="B154" s="6" t="s">
        <v>103</v>
      </c>
      <c r="C154" s="7" t="s">
        <v>537</v>
      </c>
      <c r="D154" s="7" t="s">
        <v>676</v>
      </c>
      <c r="E154" s="7" t="s">
        <v>172</v>
      </c>
      <c r="F154" s="7"/>
      <c r="G154" s="7"/>
      <c r="H154" s="7"/>
      <c r="I154" s="7"/>
      <c r="J154" s="7" t="s">
        <v>677</v>
      </c>
      <c r="L154" s="7" t="s">
        <v>678</v>
      </c>
      <c r="M154" s="7"/>
      <c r="N154" s="3" t="s">
        <v>538</v>
      </c>
      <c r="O154" s="3" t="s">
        <v>538</v>
      </c>
      <c r="P154" s="3" t="s">
        <v>538</v>
      </c>
      <c r="Q154" s="7"/>
      <c r="R154" s="7"/>
      <c r="S154" s="7" t="s">
        <v>1621</v>
      </c>
      <c r="T154" s="8">
        <v>138000</v>
      </c>
      <c r="U154" s="9">
        <v>44986</v>
      </c>
      <c r="V154" s="9">
        <v>46081</v>
      </c>
      <c r="W154" s="8">
        <v>91540</v>
      </c>
    </row>
    <row r="155" spans="1:23" x14ac:dyDescent="0.35">
      <c r="A155" s="5" t="s">
        <v>685</v>
      </c>
      <c r="B155" s="6" t="s">
        <v>103</v>
      </c>
      <c r="C155" s="7" t="s">
        <v>537</v>
      </c>
      <c r="D155" s="7" t="s">
        <v>686</v>
      </c>
      <c r="E155" s="7" t="s">
        <v>49</v>
      </c>
      <c r="F155" s="7"/>
      <c r="G155" s="7"/>
      <c r="H155" s="7"/>
      <c r="I155" s="7"/>
      <c r="J155" s="7" t="s">
        <v>538</v>
      </c>
      <c r="K155" s="3" t="s">
        <v>538</v>
      </c>
      <c r="L155" s="3" t="s">
        <v>538</v>
      </c>
      <c r="M155" s="3" t="s">
        <v>538</v>
      </c>
      <c r="N155" s="3" t="s">
        <v>538</v>
      </c>
      <c r="O155" s="3" t="s">
        <v>538</v>
      </c>
      <c r="P155" s="7"/>
      <c r="Q155" s="7" t="s">
        <v>687</v>
      </c>
      <c r="R155" s="7" t="s">
        <v>538</v>
      </c>
      <c r="S155" s="7" t="s">
        <v>688</v>
      </c>
      <c r="T155" s="8">
        <v>5940</v>
      </c>
      <c r="U155" s="9">
        <v>44928</v>
      </c>
      <c r="V155" s="9">
        <v>44931</v>
      </c>
      <c r="W155" s="8">
        <v>5880</v>
      </c>
    </row>
    <row r="156" spans="1:23" ht="43.5" x14ac:dyDescent="0.35">
      <c r="A156" s="2" t="s">
        <v>689</v>
      </c>
      <c r="B156" s="4">
        <v>80204250585</v>
      </c>
      <c r="C156" s="7" t="s">
        <v>34</v>
      </c>
      <c r="D156" s="3" t="s">
        <v>690</v>
      </c>
      <c r="E156" s="3" t="s">
        <v>691</v>
      </c>
      <c r="J156" s="7" t="s">
        <v>254</v>
      </c>
      <c r="L156" s="3" t="s">
        <v>397</v>
      </c>
      <c r="Q156" s="7" t="s">
        <v>254</v>
      </c>
      <c r="S156" s="3" t="s">
        <v>397</v>
      </c>
      <c r="T156" s="8">
        <v>1716764</v>
      </c>
      <c r="U156" s="9">
        <v>44928</v>
      </c>
      <c r="V156" s="9">
        <v>46631</v>
      </c>
      <c r="W156" s="8">
        <v>261076.5</v>
      </c>
    </row>
    <row r="157" spans="1:23" ht="43.5" x14ac:dyDescent="0.35">
      <c r="A157" s="2" t="s">
        <v>692</v>
      </c>
      <c r="B157" s="4">
        <v>80204250585</v>
      </c>
      <c r="C157" s="7" t="s">
        <v>34</v>
      </c>
      <c r="D157" s="3" t="s">
        <v>693</v>
      </c>
      <c r="E157" s="7" t="s">
        <v>35</v>
      </c>
      <c r="J157" s="7" t="s">
        <v>118</v>
      </c>
      <c r="L157" s="3" t="s">
        <v>119</v>
      </c>
      <c r="Q157" s="7" t="s">
        <v>118</v>
      </c>
      <c r="S157" s="3" t="s">
        <v>119</v>
      </c>
      <c r="T157" s="8">
        <v>54108</v>
      </c>
      <c r="U157" s="9">
        <v>45070</v>
      </c>
      <c r="V157" s="9">
        <v>46896</v>
      </c>
      <c r="W157" s="8">
        <f>1402.8+2663.4</f>
        <v>4066.2</v>
      </c>
    </row>
    <row r="158" spans="1:23" ht="43.5" x14ac:dyDescent="0.35">
      <c r="A158" s="2" t="s">
        <v>694</v>
      </c>
      <c r="B158" s="4">
        <v>80204250585</v>
      </c>
      <c r="C158" s="7" t="s">
        <v>34</v>
      </c>
      <c r="D158" s="3" t="s">
        <v>695</v>
      </c>
      <c r="E158" s="3" t="s">
        <v>64</v>
      </c>
      <c r="J158" s="7" t="s">
        <v>95</v>
      </c>
      <c r="L158" s="3" t="s">
        <v>696</v>
      </c>
      <c r="Q158" s="7" t="s">
        <v>95</v>
      </c>
      <c r="S158" s="3" t="s">
        <v>696</v>
      </c>
      <c r="T158" s="8">
        <v>5600</v>
      </c>
      <c r="U158" s="9">
        <v>44946</v>
      </c>
      <c r="V158" s="9">
        <v>45126</v>
      </c>
      <c r="W158" s="8">
        <v>5600</v>
      </c>
    </row>
    <row r="159" spans="1:23" ht="72.5" x14ac:dyDescent="0.35">
      <c r="A159" s="2" t="s">
        <v>697</v>
      </c>
      <c r="B159" s="4">
        <v>80204250585</v>
      </c>
      <c r="C159" s="7" t="s">
        <v>34</v>
      </c>
      <c r="D159" s="3" t="s">
        <v>698</v>
      </c>
      <c r="E159" s="7" t="s">
        <v>49</v>
      </c>
      <c r="J159" s="7" t="s">
        <v>699</v>
      </c>
      <c r="L159" s="3" t="s">
        <v>700</v>
      </c>
      <c r="Q159" s="7" t="s">
        <v>699</v>
      </c>
      <c r="S159" s="3" t="s">
        <v>700</v>
      </c>
      <c r="T159" s="8">
        <v>39600</v>
      </c>
      <c r="U159" s="9">
        <v>44927</v>
      </c>
      <c r="V159" s="9">
        <v>44985</v>
      </c>
      <c r="W159" s="8">
        <v>39600</v>
      </c>
    </row>
    <row r="160" spans="1:23" ht="43.5" x14ac:dyDescent="0.35">
      <c r="A160" s="2" t="s">
        <v>701</v>
      </c>
      <c r="B160" s="4">
        <v>80204250585</v>
      </c>
      <c r="C160" s="7" t="s">
        <v>34</v>
      </c>
      <c r="D160" s="3" t="s">
        <v>702</v>
      </c>
      <c r="E160" s="7" t="s">
        <v>49</v>
      </c>
      <c r="J160" s="7" t="s">
        <v>392</v>
      </c>
      <c r="L160" s="3" t="s">
        <v>703</v>
      </c>
      <c r="Q160" s="7" t="s">
        <v>392</v>
      </c>
      <c r="S160" s="3" t="s">
        <v>703</v>
      </c>
      <c r="T160" s="8">
        <v>3000</v>
      </c>
      <c r="U160" s="9"/>
      <c r="V160" s="9"/>
      <c r="W160" s="8">
        <v>660</v>
      </c>
    </row>
    <row r="161" spans="1:23" ht="43.5" x14ac:dyDescent="0.35">
      <c r="A161" s="2" t="s">
        <v>704</v>
      </c>
      <c r="B161" s="4">
        <v>80204250586</v>
      </c>
      <c r="C161" s="7" t="s">
        <v>34</v>
      </c>
      <c r="D161" s="3" t="s">
        <v>705</v>
      </c>
      <c r="E161" s="7" t="s">
        <v>49</v>
      </c>
      <c r="J161" s="7" t="s">
        <v>706</v>
      </c>
      <c r="L161" s="3" t="s">
        <v>707</v>
      </c>
      <c r="Q161" s="7" t="s">
        <v>706</v>
      </c>
      <c r="S161" s="3" t="s">
        <v>707</v>
      </c>
      <c r="T161" s="8">
        <v>19920</v>
      </c>
      <c r="U161" s="9">
        <v>44957</v>
      </c>
      <c r="V161" s="9">
        <v>45869</v>
      </c>
      <c r="W161" s="8">
        <v>18080.099999999999</v>
      </c>
    </row>
    <row r="162" spans="1:23" ht="29" x14ac:dyDescent="0.35">
      <c r="A162" s="2" t="s">
        <v>516</v>
      </c>
      <c r="B162" s="4" t="s">
        <v>103</v>
      </c>
      <c r="C162" s="3" t="s">
        <v>537</v>
      </c>
      <c r="D162" s="3" t="s">
        <v>708</v>
      </c>
      <c r="E162" s="3" t="s">
        <v>172</v>
      </c>
      <c r="J162" s="7" t="s">
        <v>538</v>
      </c>
      <c r="K162" s="3" t="s">
        <v>538</v>
      </c>
      <c r="L162" s="3" t="s">
        <v>538</v>
      </c>
      <c r="M162" s="3" t="s">
        <v>538</v>
      </c>
      <c r="N162" s="3" t="s">
        <v>538</v>
      </c>
      <c r="O162" s="3" t="s">
        <v>538</v>
      </c>
      <c r="Q162" s="7"/>
      <c r="T162" s="8"/>
      <c r="U162" s="9"/>
      <c r="V162" s="9"/>
      <c r="W162" s="8"/>
    </row>
    <row r="163" spans="1:23" ht="29" x14ac:dyDescent="0.35">
      <c r="A163" s="2" t="s">
        <v>709</v>
      </c>
      <c r="B163" s="4" t="s">
        <v>103</v>
      </c>
      <c r="C163" s="3" t="s">
        <v>537</v>
      </c>
      <c r="D163" s="3" t="s">
        <v>710</v>
      </c>
      <c r="E163" s="3" t="s">
        <v>38</v>
      </c>
      <c r="J163" s="7" t="s">
        <v>538</v>
      </c>
      <c r="K163" s="3" t="s">
        <v>538</v>
      </c>
      <c r="L163" s="3" t="s">
        <v>538</v>
      </c>
      <c r="M163" s="3" t="s">
        <v>538</v>
      </c>
      <c r="N163" s="3" t="s">
        <v>538</v>
      </c>
      <c r="O163" s="3" t="s">
        <v>538</v>
      </c>
      <c r="Q163" s="7"/>
      <c r="T163" s="8"/>
      <c r="U163" s="9"/>
      <c r="V163" s="9"/>
      <c r="W163" s="8"/>
    </row>
    <row r="164" spans="1:23" ht="29" x14ac:dyDescent="0.35">
      <c r="A164" s="2" t="s">
        <v>711</v>
      </c>
      <c r="B164" s="4" t="s">
        <v>103</v>
      </c>
      <c r="C164" s="3" t="s">
        <v>537</v>
      </c>
      <c r="D164" s="3" t="s">
        <v>712</v>
      </c>
      <c r="E164" s="3" t="s">
        <v>49</v>
      </c>
      <c r="J164" s="7" t="s">
        <v>538</v>
      </c>
      <c r="K164" s="3" t="s">
        <v>538</v>
      </c>
      <c r="L164" s="3" t="s">
        <v>713</v>
      </c>
      <c r="M164" s="3" t="s">
        <v>538</v>
      </c>
      <c r="N164" s="3" t="s">
        <v>538</v>
      </c>
      <c r="O164" s="3" t="s">
        <v>538</v>
      </c>
      <c r="Q164" s="3">
        <v>11484370967</v>
      </c>
      <c r="R164" s="3" t="s">
        <v>538</v>
      </c>
      <c r="S164" s="3" t="s">
        <v>713</v>
      </c>
      <c r="T164" s="8">
        <v>160</v>
      </c>
      <c r="U164" s="9">
        <v>44959</v>
      </c>
      <c r="V164" s="9">
        <v>44966</v>
      </c>
      <c r="W164" s="8">
        <v>160</v>
      </c>
    </row>
    <row r="165" spans="1:23" ht="29" x14ac:dyDescent="0.35">
      <c r="A165" s="2" t="s">
        <v>714</v>
      </c>
      <c r="B165" s="4" t="s">
        <v>103</v>
      </c>
      <c r="C165" s="3" t="s">
        <v>537</v>
      </c>
      <c r="D165" s="3" t="s">
        <v>715</v>
      </c>
      <c r="E165" s="3" t="s">
        <v>49</v>
      </c>
      <c r="J165" s="7" t="s">
        <v>538</v>
      </c>
      <c r="K165" s="3" t="s">
        <v>538</v>
      </c>
      <c r="L165" s="3" t="s">
        <v>538</v>
      </c>
      <c r="M165" s="3" t="s">
        <v>538</v>
      </c>
      <c r="N165" s="3" t="s">
        <v>538</v>
      </c>
      <c r="O165" s="3" t="s">
        <v>538</v>
      </c>
      <c r="Q165" s="7"/>
      <c r="T165" s="8">
        <v>600</v>
      </c>
      <c r="U165" s="9">
        <v>44959</v>
      </c>
      <c r="V165" s="9">
        <v>44966</v>
      </c>
      <c r="W165" s="8">
        <v>600</v>
      </c>
    </row>
    <row r="166" spans="1:23" ht="29" x14ac:dyDescent="0.35">
      <c r="A166" s="2" t="s">
        <v>716</v>
      </c>
      <c r="B166" s="4" t="s">
        <v>103</v>
      </c>
      <c r="C166" s="3" t="s">
        <v>537</v>
      </c>
      <c r="D166" s="3" t="s">
        <v>717</v>
      </c>
      <c r="E166" s="3" t="s">
        <v>49</v>
      </c>
      <c r="J166" s="7" t="s">
        <v>538</v>
      </c>
      <c r="K166" s="3" t="s">
        <v>538</v>
      </c>
      <c r="L166" s="3" t="s">
        <v>718</v>
      </c>
      <c r="M166" s="3" t="s">
        <v>538</v>
      </c>
      <c r="N166" s="3" t="s">
        <v>538</v>
      </c>
      <c r="O166" s="3" t="s">
        <v>538</v>
      </c>
      <c r="Q166" s="7"/>
      <c r="T166" s="8">
        <v>530</v>
      </c>
      <c r="U166" s="9">
        <v>44959</v>
      </c>
      <c r="V166" s="9">
        <v>44963</v>
      </c>
      <c r="W166" s="8">
        <v>530</v>
      </c>
    </row>
    <row r="167" spans="1:23" ht="29" x14ac:dyDescent="0.35">
      <c r="A167" s="2" t="s">
        <v>719</v>
      </c>
      <c r="B167" s="4" t="s">
        <v>103</v>
      </c>
      <c r="C167" s="3" t="s">
        <v>537</v>
      </c>
      <c r="D167" s="3" t="s">
        <v>720</v>
      </c>
      <c r="E167" s="3" t="s">
        <v>49</v>
      </c>
      <c r="J167" s="7" t="s">
        <v>538</v>
      </c>
      <c r="K167" s="3" t="s">
        <v>538</v>
      </c>
      <c r="L167" s="3" t="s">
        <v>538</v>
      </c>
      <c r="M167" s="3" t="s">
        <v>538</v>
      </c>
      <c r="N167" s="3" t="s">
        <v>538</v>
      </c>
      <c r="O167" s="3" t="s">
        <v>538</v>
      </c>
      <c r="Q167" s="7"/>
      <c r="T167" s="8">
        <v>1230.43</v>
      </c>
      <c r="U167" s="9">
        <v>44952</v>
      </c>
      <c r="V167" s="9">
        <v>44957</v>
      </c>
      <c r="W167" s="8">
        <v>1230.43</v>
      </c>
    </row>
    <row r="168" spans="1:23" ht="29" x14ac:dyDescent="0.35">
      <c r="A168" s="2" t="s">
        <v>721</v>
      </c>
      <c r="B168" s="4" t="s">
        <v>103</v>
      </c>
      <c r="C168" s="3" t="s">
        <v>537</v>
      </c>
      <c r="D168" s="3" t="s">
        <v>722</v>
      </c>
      <c r="E168" s="3" t="s">
        <v>49</v>
      </c>
      <c r="J168" s="7" t="s">
        <v>538</v>
      </c>
      <c r="K168" s="3" t="s">
        <v>538</v>
      </c>
      <c r="L168" s="3" t="s">
        <v>184</v>
      </c>
      <c r="M168" s="3" t="s">
        <v>538</v>
      </c>
      <c r="N168" s="3" t="s">
        <v>538</v>
      </c>
      <c r="O168" s="3" t="s">
        <v>538</v>
      </c>
      <c r="Q168" s="7" t="s">
        <v>723</v>
      </c>
      <c r="R168" s="3" t="s">
        <v>538</v>
      </c>
      <c r="S168" s="3" t="s">
        <v>184</v>
      </c>
      <c r="T168" s="8">
        <v>5400</v>
      </c>
      <c r="U168" s="9">
        <v>44951</v>
      </c>
      <c r="V168" s="9">
        <v>44980</v>
      </c>
      <c r="W168" s="8">
        <v>5400</v>
      </c>
    </row>
    <row r="169" spans="1:23" ht="43.5" x14ac:dyDescent="0.35">
      <c r="A169" s="2" t="s">
        <v>724</v>
      </c>
      <c r="B169" s="4" t="s">
        <v>103</v>
      </c>
      <c r="C169" s="3" t="s">
        <v>537</v>
      </c>
      <c r="D169" s="3" t="s">
        <v>725</v>
      </c>
      <c r="E169" s="3" t="s">
        <v>49</v>
      </c>
      <c r="J169" s="7" t="s">
        <v>538</v>
      </c>
      <c r="K169" s="3" t="s">
        <v>538</v>
      </c>
      <c r="L169" s="3" t="s">
        <v>538</v>
      </c>
      <c r="M169" s="3" t="s">
        <v>538</v>
      </c>
      <c r="N169" s="3" t="s">
        <v>538</v>
      </c>
      <c r="O169" s="3" t="s">
        <v>538</v>
      </c>
      <c r="Q169" s="7"/>
      <c r="T169" s="8">
        <v>14950</v>
      </c>
      <c r="U169" s="9">
        <v>44987</v>
      </c>
      <c r="V169" s="9">
        <v>45142</v>
      </c>
      <c r="W169" s="8">
        <v>14950</v>
      </c>
    </row>
    <row r="170" spans="1:23" ht="72.5" x14ac:dyDescent="0.35">
      <c r="A170" s="2" t="s">
        <v>500</v>
      </c>
      <c r="B170" s="4" t="s">
        <v>103</v>
      </c>
      <c r="C170" s="3" t="s">
        <v>537</v>
      </c>
      <c r="D170" s="3" t="s">
        <v>726</v>
      </c>
      <c r="J170" s="7" t="s">
        <v>538</v>
      </c>
      <c r="K170" s="3" t="s">
        <v>538</v>
      </c>
      <c r="L170" s="3" t="s">
        <v>538</v>
      </c>
      <c r="M170" s="3" t="s">
        <v>538</v>
      </c>
      <c r="N170" s="3" t="s">
        <v>538</v>
      </c>
      <c r="O170" s="3" t="s">
        <v>538</v>
      </c>
      <c r="Q170" s="7" t="s">
        <v>538</v>
      </c>
      <c r="R170" s="3" t="s">
        <v>538</v>
      </c>
      <c r="S170" s="3" t="s">
        <v>727</v>
      </c>
      <c r="T170" s="8">
        <v>0</v>
      </c>
      <c r="U170" s="9">
        <v>44993</v>
      </c>
      <c r="V170" s="9">
        <v>46088</v>
      </c>
      <c r="W170" s="8"/>
    </row>
    <row r="171" spans="1:23" ht="29" x14ac:dyDescent="0.35">
      <c r="A171" s="2" t="s">
        <v>728</v>
      </c>
      <c r="B171" s="4" t="s">
        <v>103</v>
      </c>
      <c r="C171" s="3" t="s">
        <v>537</v>
      </c>
      <c r="D171" s="3" t="s">
        <v>729</v>
      </c>
      <c r="E171" s="3" t="s">
        <v>35</v>
      </c>
      <c r="J171" s="7" t="s">
        <v>538</v>
      </c>
      <c r="K171" s="3" t="s">
        <v>538</v>
      </c>
      <c r="L171" s="3" t="s">
        <v>538</v>
      </c>
      <c r="M171" s="3" t="s">
        <v>538</v>
      </c>
      <c r="N171" s="3" t="s">
        <v>538</v>
      </c>
      <c r="O171" s="3" t="s">
        <v>538</v>
      </c>
      <c r="Q171" s="7" t="s">
        <v>55</v>
      </c>
      <c r="R171" s="3" t="s">
        <v>538</v>
      </c>
      <c r="S171" s="3" t="s">
        <v>56</v>
      </c>
      <c r="T171" s="8">
        <v>518400</v>
      </c>
      <c r="U171" s="9">
        <v>45017</v>
      </c>
      <c r="V171" s="9">
        <v>45838</v>
      </c>
      <c r="W171" s="8">
        <v>19200</v>
      </c>
    </row>
    <row r="172" spans="1:23" ht="29" x14ac:dyDescent="0.35">
      <c r="A172" s="2">
        <v>9617401260</v>
      </c>
      <c r="B172" s="4" t="s">
        <v>103</v>
      </c>
      <c r="C172" s="3" t="s">
        <v>537</v>
      </c>
      <c r="D172" s="3" t="s">
        <v>730</v>
      </c>
      <c r="E172" s="3" t="s">
        <v>172</v>
      </c>
      <c r="J172" s="7" t="s">
        <v>649</v>
      </c>
      <c r="K172" s="3" t="s">
        <v>538</v>
      </c>
      <c r="L172" s="3" t="s">
        <v>650</v>
      </c>
      <c r="M172" s="3" t="s">
        <v>538</v>
      </c>
      <c r="N172" s="3" t="s">
        <v>538</v>
      </c>
      <c r="O172" s="3" t="s">
        <v>538</v>
      </c>
      <c r="Q172" s="7"/>
      <c r="T172" s="8">
        <v>155234.22</v>
      </c>
      <c r="U172" s="9">
        <v>44998</v>
      </c>
      <c r="V172" s="9">
        <v>45728</v>
      </c>
      <c r="W172" s="8">
        <v>149307.20000000001</v>
      </c>
    </row>
    <row r="173" spans="1:23" ht="43.5" x14ac:dyDescent="0.35">
      <c r="A173" s="2" t="s">
        <v>731</v>
      </c>
      <c r="B173" s="4" t="s">
        <v>103</v>
      </c>
      <c r="C173" s="3" t="s">
        <v>537</v>
      </c>
      <c r="D173" s="3" t="s">
        <v>732</v>
      </c>
      <c r="E173" s="3" t="s">
        <v>49</v>
      </c>
      <c r="J173" s="7" t="s">
        <v>733</v>
      </c>
      <c r="K173" s="3" t="s">
        <v>538</v>
      </c>
      <c r="L173" s="3" t="s">
        <v>374</v>
      </c>
      <c r="M173" s="3" t="s">
        <v>538</v>
      </c>
      <c r="N173" s="3" t="s">
        <v>538</v>
      </c>
      <c r="O173" s="3" t="s">
        <v>538</v>
      </c>
      <c r="Q173" s="7" t="s">
        <v>733</v>
      </c>
      <c r="R173" s="3" t="s">
        <v>538</v>
      </c>
      <c r="S173" s="3" t="s">
        <v>374</v>
      </c>
      <c r="T173" s="8">
        <v>36000</v>
      </c>
      <c r="U173" s="9"/>
      <c r="V173" s="9"/>
      <c r="W173" s="8">
        <v>35820</v>
      </c>
    </row>
    <row r="174" spans="1:23" ht="29" x14ac:dyDescent="0.35">
      <c r="A174" s="2" t="s">
        <v>734</v>
      </c>
      <c r="B174" s="4" t="s">
        <v>103</v>
      </c>
      <c r="C174" s="3" t="s">
        <v>537</v>
      </c>
      <c r="D174" s="3" t="s">
        <v>639</v>
      </c>
      <c r="E174" s="3" t="s">
        <v>49</v>
      </c>
      <c r="J174" s="7" t="s">
        <v>538</v>
      </c>
      <c r="K174" s="3" t="s">
        <v>538</v>
      </c>
      <c r="L174" s="3" t="s">
        <v>538</v>
      </c>
      <c r="M174" s="3" t="s">
        <v>538</v>
      </c>
      <c r="N174" s="3" t="s">
        <v>538</v>
      </c>
      <c r="O174" s="3" t="s">
        <v>538</v>
      </c>
      <c r="Q174" s="7" t="s">
        <v>640</v>
      </c>
      <c r="R174" s="3" t="s">
        <v>538</v>
      </c>
      <c r="S174" s="3" t="s">
        <v>102</v>
      </c>
      <c r="T174" s="8">
        <v>14142.06</v>
      </c>
      <c r="U174" s="9">
        <v>45017</v>
      </c>
      <c r="V174" s="9">
        <v>45077</v>
      </c>
      <c r="W174" s="8">
        <v>14142.06</v>
      </c>
    </row>
    <row r="175" spans="1:23" ht="29" x14ac:dyDescent="0.35">
      <c r="A175" s="2" t="s">
        <v>735</v>
      </c>
      <c r="B175" s="4" t="s">
        <v>103</v>
      </c>
      <c r="C175" s="3" t="s">
        <v>537</v>
      </c>
      <c r="D175" s="3" t="s">
        <v>736</v>
      </c>
      <c r="E175" s="3" t="s">
        <v>38</v>
      </c>
      <c r="J175" s="7" t="s">
        <v>111</v>
      </c>
      <c r="K175" s="3" t="s">
        <v>538</v>
      </c>
      <c r="L175" s="3" t="s">
        <v>737</v>
      </c>
      <c r="M175" s="3" t="s">
        <v>538</v>
      </c>
      <c r="N175" s="3" t="s">
        <v>538</v>
      </c>
      <c r="O175" s="3" t="s">
        <v>538</v>
      </c>
      <c r="Q175" s="7" t="s">
        <v>111</v>
      </c>
      <c r="R175" s="3" t="s">
        <v>538</v>
      </c>
      <c r="S175" s="3" t="s">
        <v>737</v>
      </c>
      <c r="T175" s="8">
        <v>193260</v>
      </c>
      <c r="U175" s="9">
        <v>45047</v>
      </c>
      <c r="V175" s="9">
        <v>45412</v>
      </c>
      <c r="W175" s="8">
        <v>175699.63</v>
      </c>
    </row>
    <row r="176" spans="1:23" ht="29" x14ac:dyDescent="0.35">
      <c r="A176" s="2" t="s">
        <v>738</v>
      </c>
      <c r="B176" s="4" t="s">
        <v>103</v>
      </c>
      <c r="C176" s="3" t="s">
        <v>537</v>
      </c>
      <c r="D176" s="3" t="s">
        <v>739</v>
      </c>
      <c r="E176" s="3" t="s">
        <v>49</v>
      </c>
      <c r="J176" s="7" t="s">
        <v>538</v>
      </c>
      <c r="K176" s="3" t="s">
        <v>538</v>
      </c>
      <c r="L176" s="3" t="s">
        <v>184</v>
      </c>
      <c r="M176" s="3" t="s">
        <v>538</v>
      </c>
      <c r="N176" s="3" t="s">
        <v>538</v>
      </c>
      <c r="O176" s="3" t="s">
        <v>538</v>
      </c>
      <c r="Q176" s="7" t="s">
        <v>617</v>
      </c>
      <c r="R176" s="3" t="s">
        <v>538</v>
      </c>
      <c r="S176" s="3" t="s">
        <v>184</v>
      </c>
      <c r="T176" s="8">
        <v>3900</v>
      </c>
      <c r="U176" s="9">
        <v>44985</v>
      </c>
      <c r="V176" s="9">
        <v>44995</v>
      </c>
      <c r="W176" s="8">
        <v>3900</v>
      </c>
    </row>
    <row r="177" spans="1:23" x14ac:dyDescent="0.35">
      <c r="A177" s="2" t="s">
        <v>740</v>
      </c>
      <c r="B177" s="4" t="s">
        <v>103</v>
      </c>
      <c r="C177" s="3" t="s">
        <v>537</v>
      </c>
      <c r="D177" s="3" t="s">
        <v>126</v>
      </c>
      <c r="E177" s="3" t="s">
        <v>49</v>
      </c>
      <c r="J177" s="7" t="s">
        <v>538</v>
      </c>
      <c r="K177" s="3" t="s">
        <v>538</v>
      </c>
      <c r="L177" s="3" t="s">
        <v>538</v>
      </c>
      <c r="M177" s="3" t="s">
        <v>538</v>
      </c>
      <c r="N177" s="3" t="s">
        <v>538</v>
      </c>
      <c r="O177" s="3" t="s">
        <v>538</v>
      </c>
      <c r="Q177" s="7" t="s">
        <v>741</v>
      </c>
      <c r="R177" s="3" t="s">
        <v>538</v>
      </c>
      <c r="S177" s="3" t="s">
        <v>742</v>
      </c>
      <c r="T177" s="8">
        <v>536.52</v>
      </c>
      <c r="U177" s="9">
        <v>44957</v>
      </c>
      <c r="V177" s="9">
        <v>44964</v>
      </c>
      <c r="W177" s="8">
        <v>536.52</v>
      </c>
    </row>
    <row r="178" spans="1:23" x14ac:dyDescent="0.35">
      <c r="A178" s="2" t="s">
        <v>743</v>
      </c>
      <c r="B178" s="4" t="s">
        <v>103</v>
      </c>
      <c r="C178" s="3" t="s">
        <v>537</v>
      </c>
      <c r="D178" s="3" t="s">
        <v>744</v>
      </c>
      <c r="E178" s="3" t="s">
        <v>49</v>
      </c>
      <c r="J178" s="7" t="s">
        <v>538</v>
      </c>
      <c r="K178" s="3" t="s">
        <v>538</v>
      </c>
      <c r="L178" s="3" t="s">
        <v>184</v>
      </c>
      <c r="M178" s="3" t="s">
        <v>538</v>
      </c>
      <c r="N178" s="3" t="s">
        <v>538</v>
      </c>
      <c r="O178" s="3" t="s">
        <v>538</v>
      </c>
      <c r="Q178" s="7" t="s">
        <v>723</v>
      </c>
      <c r="R178" s="3" t="s">
        <v>538</v>
      </c>
      <c r="S178" s="3" t="s">
        <v>184</v>
      </c>
      <c r="T178" s="8">
        <v>650</v>
      </c>
      <c r="U178" s="9">
        <v>44988</v>
      </c>
      <c r="V178" s="9">
        <v>44995</v>
      </c>
      <c r="W178" s="8">
        <v>650</v>
      </c>
    </row>
    <row r="179" spans="1:23" ht="43.5" x14ac:dyDescent="0.35">
      <c r="A179" s="2" t="s">
        <v>745</v>
      </c>
      <c r="B179" s="4" t="s">
        <v>103</v>
      </c>
      <c r="C179" s="3" t="s">
        <v>537</v>
      </c>
      <c r="D179" s="3" t="s">
        <v>746</v>
      </c>
      <c r="E179" s="3" t="s">
        <v>49</v>
      </c>
      <c r="J179" s="7" t="s">
        <v>538</v>
      </c>
      <c r="K179" s="3" t="s">
        <v>538</v>
      </c>
      <c r="L179" s="3" t="s">
        <v>184</v>
      </c>
      <c r="M179" s="3" t="s">
        <v>538</v>
      </c>
      <c r="N179" s="3" t="s">
        <v>538</v>
      </c>
      <c r="O179" s="3" t="s">
        <v>538</v>
      </c>
      <c r="Q179" s="7" t="s">
        <v>723</v>
      </c>
      <c r="R179" s="3" t="s">
        <v>538</v>
      </c>
      <c r="S179" s="3" t="s">
        <v>184</v>
      </c>
      <c r="T179" s="8">
        <v>6800</v>
      </c>
      <c r="U179" s="9">
        <v>45012</v>
      </c>
      <c r="V179" s="9">
        <v>45015</v>
      </c>
      <c r="W179" s="8">
        <v>6800</v>
      </c>
    </row>
    <row r="180" spans="1:23" x14ac:dyDescent="0.35">
      <c r="A180" s="2" t="s">
        <v>747</v>
      </c>
      <c r="B180" s="4" t="s">
        <v>103</v>
      </c>
      <c r="C180" s="3" t="s">
        <v>537</v>
      </c>
      <c r="D180" s="3" t="s">
        <v>748</v>
      </c>
      <c r="E180" s="3" t="s">
        <v>49</v>
      </c>
      <c r="J180" s="7" t="s">
        <v>749</v>
      </c>
      <c r="K180" s="3" t="s">
        <v>538</v>
      </c>
      <c r="L180" s="3" t="s">
        <v>750</v>
      </c>
      <c r="M180" s="3" t="s">
        <v>538</v>
      </c>
      <c r="N180" s="3" t="s">
        <v>538</v>
      </c>
      <c r="O180" s="3" t="s">
        <v>538</v>
      </c>
      <c r="Q180" s="7" t="s">
        <v>749</v>
      </c>
      <c r="R180" s="3" t="s">
        <v>538</v>
      </c>
      <c r="S180" s="3" t="s">
        <v>750</v>
      </c>
      <c r="T180" s="8">
        <v>1710</v>
      </c>
      <c r="U180" s="9">
        <v>45005</v>
      </c>
      <c r="V180" s="9">
        <v>45015</v>
      </c>
      <c r="W180" s="8">
        <v>1710</v>
      </c>
    </row>
    <row r="181" spans="1:23" x14ac:dyDescent="0.35">
      <c r="A181" s="2" t="s">
        <v>751</v>
      </c>
      <c r="B181" s="4" t="s">
        <v>103</v>
      </c>
      <c r="C181" s="3" t="s">
        <v>537</v>
      </c>
      <c r="D181" s="3" t="s">
        <v>752</v>
      </c>
      <c r="E181" s="3" t="s">
        <v>49</v>
      </c>
      <c r="J181" s="7" t="s">
        <v>538</v>
      </c>
      <c r="K181" s="3" t="s">
        <v>538</v>
      </c>
      <c r="L181" s="3" t="s">
        <v>538</v>
      </c>
      <c r="M181" s="3" t="s">
        <v>538</v>
      </c>
      <c r="N181" s="3" t="s">
        <v>538</v>
      </c>
      <c r="O181" s="3" t="s">
        <v>538</v>
      </c>
      <c r="Q181" s="7" t="s">
        <v>168</v>
      </c>
      <c r="R181" s="3" t="s">
        <v>538</v>
      </c>
      <c r="S181" s="3" t="s">
        <v>753</v>
      </c>
      <c r="T181" s="8">
        <v>1602.45</v>
      </c>
      <c r="U181" s="9">
        <v>44927</v>
      </c>
      <c r="V181" s="9">
        <v>46752</v>
      </c>
      <c r="W181" s="8">
        <f>259.46+3</f>
        <v>262.45999999999998</v>
      </c>
    </row>
    <row r="182" spans="1:23" ht="29" x14ac:dyDescent="0.35">
      <c r="A182" s="2" t="s">
        <v>369</v>
      </c>
      <c r="B182" s="4" t="s">
        <v>103</v>
      </c>
      <c r="C182" s="3" t="s">
        <v>537</v>
      </c>
      <c r="D182" s="3" t="s">
        <v>754</v>
      </c>
      <c r="E182" s="3" t="s">
        <v>38</v>
      </c>
      <c r="J182" s="7" t="s">
        <v>538</v>
      </c>
      <c r="K182" s="3" t="s">
        <v>538</v>
      </c>
      <c r="L182" s="3" t="s">
        <v>538</v>
      </c>
      <c r="M182" s="3" t="s">
        <v>538</v>
      </c>
      <c r="N182" s="3" t="s">
        <v>538</v>
      </c>
      <c r="O182" s="3" t="s">
        <v>538</v>
      </c>
      <c r="Q182" s="7" t="s">
        <v>538</v>
      </c>
      <c r="R182" s="3" t="s">
        <v>538</v>
      </c>
      <c r="S182" s="3" t="s">
        <v>127</v>
      </c>
      <c r="T182" s="8">
        <v>5762.5</v>
      </c>
      <c r="U182" s="9">
        <v>45003</v>
      </c>
      <c r="V182" s="9">
        <v>45077</v>
      </c>
      <c r="W182" s="8">
        <v>5803.5</v>
      </c>
    </row>
    <row r="183" spans="1:23" x14ac:dyDescent="0.35">
      <c r="A183" s="2" t="s">
        <v>755</v>
      </c>
      <c r="B183" s="4" t="s">
        <v>103</v>
      </c>
      <c r="C183" s="3" t="s">
        <v>537</v>
      </c>
      <c r="D183" s="3" t="s">
        <v>756</v>
      </c>
      <c r="E183" s="3" t="s">
        <v>49</v>
      </c>
      <c r="J183" s="7" t="s">
        <v>538</v>
      </c>
      <c r="K183" s="3" t="s">
        <v>538</v>
      </c>
      <c r="L183" s="3" t="s">
        <v>538</v>
      </c>
      <c r="M183" s="3" t="s">
        <v>538</v>
      </c>
      <c r="N183" s="3" t="s">
        <v>538</v>
      </c>
      <c r="O183" s="3" t="s">
        <v>538</v>
      </c>
      <c r="Q183" s="7" t="s">
        <v>757</v>
      </c>
      <c r="R183" s="3" t="s">
        <v>538</v>
      </c>
      <c r="S183" s="3" t="s">
        <v>758</v>
      </c>
      <c r="T183" s="8">
        <v>4400</v>
      </c>
      <c r="U183" s="9">
        <v>45046</v>
      </c>
      <c r="V183" s="9">
        <v>45776</v>
      </c>
      <c r="W183" s="8">
        <v>4383.5</v>
      </c>
    </row>
    <row r="184" spans="1:23" ht="29" x14ac:dyDescent="0.35">
      <c r="A184" s="2" t="s">
        <v>759</v>
      </c>
      <c r="B184" s="4" t="s">
        <v>103</v>
      </c>
      <c r="C184" s="3" t="s">
        <v>537</v>
      </c>
      <c r="D184" s="3" t="s">
        <v>760</v>
      </c>
      <c r="E184" s="3" t="s">
        <v>35</v>
      </c>
      <c r="J184" s="7" t="s">
        <v>538</v>
      </c>
      <c r="K184" s="3" t="s">
        <v>538</v>
      </c>
      <c r="L184" s="3" t="s">
        <v>538</v>
      </c>
      <c r="M184" s="3" t="s">
        <v>538</v>
      </c>
      <c r="N184" s="3" t="s">
        <v>538</v>
      </c>
      <c r="O184" s="3" t="s">
        <v>538</v>
      </c>
      <c r="Q184" s="7" t="s">
        <v>55</v>
      </c>
      <c r="R184" s="3" t="s">
        <v>538</v>
      </c>
      <c r="S184" s="3" t="s">
        <v>56</v>
      </c>
      <c r="T184" s="8">
        <v>518400</v>
      </c>
      <c r="U184" s="9">
        <v>45017</v>
      </c>
      <c r="V184" s="9">
        <v>45838</v>
      </c>
      <c r="W184" s="8">
        <v>324768</v>
      </c>
    </row>
    <row r="185" spans="1:23" ht="29" x14ac:dyDescent="0.35">
      <c r="A185" s="2" t="s">
        <v>762</v>
      </c>
      <c r="B185" s="4" t="s">
        <v>103</v>
      </c>
      <c r="C185" s="3" t="s">
        <v>537</v>
      </c>
      <c r="D185" s="3" t="s">
        <v>763</v>
      </c>
      <c r="E185" s="3" t="s">
        <v>35</v>
      </c>
      <c r="J185" s="7"/>
      <c r="Q185" s="7" t="s">
        <v>428</v>
      </c>
      <c r="S185" s="3" t="s">
        <v>427</v>
      </c>
      <c r="T185" s="8">
        <v>79499.289999999994</v>
      </c>
      <c r="U185" s="9">
        <v>45058</v>
      </c>
      <c r="V185" s="9">
        <v>45423</v>
      </c>
      <c r="W185" s="8">
        <v>66485.990000000005</v>
      </c>
    </row>
    <row r="186" spans="1:23" ht="43.5" x14ac:dyDescent="0.35">
      <c r="A186" s="2" t="s">
        <v>764</v>
      </c>
      <c r="B186" s="6" t="s">
        <v>103</v>
      </c>
      <c r="C186" s="7" t="s">
        <v>34</v>
      </c>
      <c r="D186" s="3" t="s">
        <v>765</v>
      </c>
      <c r="E186" s="7" t="s">
        <v>49</v>
      </c>
      <c r="J186" s="7" t="s">
        <v>766</v>
      </c>
      <c r="L186" s="3" t="s">
        <v>767</v>
      </c>
      <c r="Q186" s="7" t="s">
        <v>330</v>
      </c>
      <c r="S186" s="3" t="s">
        <v>768</v>
      </c>
      <c r="T186" s="8">
        <v>21920.59</v>
      </c>
      <c r="U186" s="12">
        <v>44890</v>
      </c>
      <c r="V186" s="12">
        <v>45620</v>
      </c>
      <c r="W186" s="8">
        <v>21920.57</v>
      </c>
    </row>
    <row r="187" spans="1:23" ht="29" x14ac:dyDescent="0.35">
      <c r="A187" s="2" t="s">
        <v>769</v>
      </c>
      <c r="B187" s="6" t="s">
        <v>103</v>
      </c>
      <c r="C187" s="7" t="s">
        <v>34</v>
      </c>
      <c r="D187" s="3" t="s">
        <v>770</v>
      </c>
      <c r="E187" s="3" t="s">
        <v>771</v>
      </c>
      <c r="J187" s="7" t="s">
        <v>148</v>
      </c>
      <c r="L187" s="3" t="s">
        <v>772</v>
      </c>
      <c r="Q187" s="7" t="s">
        <v>148</v>
      </c>
      <c r="S187" s="3" t="s">
        <v>772</v>
      </c>
      <c r="T187" s="8">
        <v>195000</v>
      </c>
      <c r="U187" s="12">
        <v>45047</v>
      </c>
      <c r="V187" s="12">
        <v>45777</v>
      </c>
      <c r="W187" s="13">
        <v>140000</v>
      </c>
    </row>
    <row r="188" spans="1:23" ht="29" x14ac:dyDescent="0.35">
      <c r="A188" s="2" t="s">
        <v>773</v>
      </c>
      <c r="B188" s="6" t="s">
        <v>103</v>
      </c>
      <c r="C188" s="7" t="s">
        <v>34</v>
      </c>
      <c r="D188" s="3" t="s">
        <v>774</v>
      </c>
      <c r="E188" s="3" t="s">
        <v>771</v>
      </c>
      <c r="J188" s="7" t="s">
        <v>775</v>
      </c>
      <c r="L188" s="3" t="s">
        <v>776</v>
      </c>
      <c r="Q188" s="7" t="s">
        <v>775</v>
      </c>
      <c r="S188" s="3" t="s">
        <v>776</v>
      </c>
      <c r="T188" s="8">
        <v>65500</v>
      </c>
      <c r="U188" s="12">
        <v>45016</v>
      </c>
      <c r="V188" s="12">
        <v>45381</v>
      </c>
      <c r="W188" s="4">
        <v>65500</v>
      </c>
    </row>
    <row r="189" spans="1:23" ht="58" x14ac:dyDescent="0.35">
      <c r="A189" s="2" t="s">
        <v>777</v>
      </c>
      <c r="B189" s="6" t="s">
        <v>103</v>
      </c>
      <c r="C189" s="7" t="s">
        <v>34</v>
      </c>
      <c r="D189" s="3" t="s">
        <v>778</v>
      </c>
      <c r="E189" s="3" t="s">
        <v>49</v>
      </c>
      <c r="J189" s="7" t="s">
        <v>699</v>
      </c>
      <c r="L189" s="3" t="s">
        <v>779</v>
      </c>
      <c r="Q189" s="7" t="s">
        <v>699</v>
      </c>
      <c r="S189" s="3" t="s">
        <v>779</v>
      </c>
      <c r="T189" s="8">
        <v>99000</v>
      </c>
      <c r="U189" s="12">
        <v>44972</v>
      </c>
      <c r="V189" s="12">
        <v>45291</v>
      </c>
      <c r="W189" s="4">
        <v>99000</v>
      </c>
    </row>
    <row r="190" spans="1:23" ht="43.5" x14ac:dyDescent="0.35">
      <c r="A190" s="2" t="s">
        <v>780</v>
      </c>
      <c r="B190" s="6" t="s">
        <v>103</v>
      </c>
      <c r="C190" s="7" t="s">
        <v>34</v>
      </c>
      <c r="D190" s="3" t="s">
        <v>781</v>
      </c>
      <c r="E190" s="3" t="s">
        <v>35</v>
      </c>
      <c r="J190" s="7" t="s">
        <v>782</v>
      </c>
      <c r="L190" s="3" t="s">
        <v>783</v>
      </c>
      <c r="Q190" s="7" t="s">
        <v>782</v>
      </c>
      <c r="S190" s="3" t="s">
        <v>783</v>
      </c>
      <c r="T190" s="8">
        <v>404976</v>
      </c>
      <c r="U190" s="12">
        <v>44977</v>
      </c>
      <c r="V190" s="12">
        <v>45016</v>
      </c>
      <c r="W190" s="4">
        <v>134806.07</v>
      </c>
    </row>
    <row r="191" spans="1:23" ht="29" x14ac:dyDescent="0.35">
      <c r="A191" s="2" t="s">
        <v>784</v>
      </c>
      <c r="B191" s="6" t="s">
        <v>103</v>
      </c>
      <c r="C191" s="7" t="s">
        <v>34</v>
      </c>
      <c r="D191" s="3" t="s">
        <v>785</v>
      </c>
      <c r="E191" s="3" t="s">
        <v>771</v>
      </c>
      <c r="J191" s="7" t="s">
        <v>131</v>
      </c>
      <c r="K191" s="7"/>
      <c r="L191" s="7" t="s">
        <v>132</v>
      </c>
      <c r="M191" s="7"/>
      <c r="N191" s="7"/>
      <c r="O191" s="7"/>
      <c r="P191" s="7"/>
      <c r="Q191" s="7" t="s">
        <v>131</v>
      </c>
      <c r="R191" s="7"/>
      <c r="S191" s="7" t="s">
        <v>132</v>
      </c>
      <c r="T191" s="8">
        <v>4000</v>
      </c>
      <c r="U191" s="12">
        <v>45032</v>
      </c>
      <c r="V191" s="12">
        <v>45397</v>
      </c>
      <c r="W191" s="4">
        <v>4000</v>
      </c>
    </row>
    <row r="192" spans="1:23" ht="29" x14ac:dyDescent="0.35">
      <c r="A192" s="2" t="s">
        <v>786</v>
      </c>
      <c r="B192" s="6" t="s">
        <v>103</v>
      </c>
      <c r="C192" s="7" t="s">
        <v>34</v>
      </c>
      <c r="D192" s="3" t="s">
        <v>787</v>
      </c>
      <c r="E192" s="7" t="s">
        <v>49</v>
      </c>
      <c r="J192" s="3" t="s">
        <v>419</v>
      </c>
      <c r="L192" s="3" t="s">
        <v>788</v>
      </c>
      <c r="Q192" s="3" t="s">
        <v>419</v>
      </c>
      <c r="S192" s="3" t="s">
        <v>788</v>
      </c>
      <c r="T192" s="8">
        <v>19960</v>
      </c>
      <c r="U192" s="12">
        <v>44986</v>
      </c>
      <c r="V192" s="12">
        <v>45351</v>
      </c>
      <c r="W192" s="4">
        <v>22749.65</v>
      </c>
    </row>
    <row r="193" spans="1:23" ht="29" x14ac:dyDescent="0.35">
      <c r="A193" s="2" t="s">
        <v>789</v>
      </c>
      <c r="B193" s="6" t="s">
        <v>103</v>
      </c>
      <c r="C193" s="7" t="s">
        <v>34</v>
      </c>
      <c r="D193" s="3" t="s">
        <v>790</v>
      </c>
      <c r="E193" s="3" t="s">
        <v>771</v>
      </c>
      <c r="J193" s="3" t="s">
        <v>415</v>
      </c>
      <c r="L193" s="3" t="s">
        <v>416</v>
      </c>
      <c r="Q193" s="3" t="s">
        <v>415</v>
      </c>
      <c r="S193" s="3" t="s">
        <v>416</v>
      </c>
      <c r="T193" s="8">
        <v>5999.69</v>
      </c>
      <c r="U193" s="12">
        <v>44972</v>
      </c>
      <c r="V193" s="12">
        <v>45336</v>
      </c>
      <c r="W193" s="8">
        <v>5999.69</v>
      </c>
    </row>
    <row r="194" spans="1:23" ht="29" x14ac:dyDescent="0.35">
      <c r="A194" s="5" t="s">
        <v>791</v>
      </c>
      <c r="B194" s="6" t="s">
        <v>103</v>
      </c>
      <c r="C194" s="7" t="s">
        <v>34</v>
      </c>
      <c r="D194" s="7" t="s">
        <v>792</v>
      </c>
      <c r="E194" s="7" t="s">
        <v>49</v>
      </c>
      <c r="F194" s="7"/>
      <c r="G194" s="7"/>
      <c r="H194" s="7"/>
      <c r="I194" s="7"/>
      <c r="J194" s="7" t="s">
        <v>793</v>
      </c>
      <c r="K194" s="7"/>
      <c r="L194" s="7" t="s">
        <v>141</v>
      </c>
      <c r="M194" s="7"/>
      <c r="N194" s="7"/>
      <c r="O194" s="7"/>
      <c r="P194" s="7"/>
      <c r="Q194" s="7" t="s">
        <v>793</v>
      </c>
      <c r="R194" s="7"/>
      <c r="S194" s="7" t="s">
        <v>141</v>
      </c>
      <c r="T194" s="8">
        <v>19500</v>
      </c>
      <c r="U194" s="12">
        <v>44986</v>
      </c>
      <c r="V194" s="12">
        <v>45716</v>
      </c>
      <c r="W194" s="8">
        <v>639</v>
      </c>
    </row>
    <row r="195" spans="1:23" ht="43.5" x14ac:dyDescent="0.35">
      <c r="A195" s="2" t="s">
        <v>794</v>
      </c>
      <c r="B195" s="6" t="s">
        <v>103</v>
      </c>
      <c r="C195" s="7" t="s">
        <v>34</v>
      </c>
      <c r="D195" s="3" t="s">
        <v>795</v>
      </c>
      <c r="E195" s="7" t="s">
        <v>35</v>
      </c>
      <c r="F195" s="7"/>
      <c r="H195" s="7"/>
      <c r="I195" s="7"/>
      <c r="M195" s="7" t="s">
        <v>291</v>
      </c>
      <c r="O195" s="7" t="s">
        <v>292</v>
      </c>
      <c r="P195" s="7" t="s">
        <v>160</v>
      </c>
      <c r="S195" s="3" t="s">
        <v>1628</v>
      </c>
      <c r="T195" s="13">
        <v>15112.1</v>
      </c>
      <c r="U195" s="12">
        <v>45047</v>
      </c>
      <c r="V195" s="12">
        <v>45412</v>
      </c>
      <c r="W195" s="8">
        <v>8953.01</v>
      </c>
    </row>
    <row r="196" spans="1:23" ht="29" x14ac:dyDescent="0.35">
      <c r="A196" s="2" t="s">
        <v>796</v>
      </c>
      <c r="B196" s="6" t="s">
        <v>103</v>
      </c>
      <c r="C196" s="7" t="s">
        <v>34</v>
      </c>
      <c r="D196" s="3" t="s">
        <v>797</v>
      </c>
      <c r="E196" s="3" t="s">
        <v>49</v>
      </c>
      <c r="J196" s="7"/>
      <c r="Q196" s="3" t="s">
        <v>139</v>
      </c>
      <c r="S196" s="3" t="s">
        <v>798</v>
      </c>
      <c r="T196" s="11" t="s">
        <v>799</v>
      </c>
      <c r="U196" s="12">
        <v>44936</v>
      </c>
      <c r="V196" s="12">
        <v>44936</v>
      </c>
      <c r="W196" s="4">
        <v>1845.88</v>
      </c>
    </row>
    <row r="197" spans="1:23" ht="29" x14ac:dyDescent="0.35">
      <c r="A197" s="2" t="s">
        <v>800</v>
      </c>
      <c r="B197" s="6" t="s">
        <v>103</v>
      </c>
      <c r="C197" s="7" t="s">
        <v>34</v>
      </c>
      <c r="D197" s="3" t="s">
        <v>801</v>
      </c>
      <c r="E197" s="3" t="s">
        <v>49</v>
      </c>
      <c r="J197" s="7"/>
      <c r="Q197" s="3" t="s">
        <v>802</v>
      </c>
      <c r="S197" s="3" t="s">
        <v>803</v>
      </c>
      <c r="T197" s="8">
        <v>350</v>
      </c>
      <c r="U197" s="12">
        <v>44936</v>
      </c>
      <c r="V197" s="12">
        <v>44967</v>
      </c>
      <c r="W197" s="8">
        <v>350</v>
      </c>
    </row>
    <row r="198" spans="1:23" ht="43.5" x14ac:dyDescent="0.35">
      <c r="A198" s="5" t="s">
        <v>731</v>
      </c>
      <c r="B198" s="6" t="s">
        <v>103</v>
      </c>
      <c r="C198" s="7" t="s">
        <v>537</v>
      </c>
      <c r="D198" s="7" t="s">
        <v>732</v>
      </c>
      <c r="E198" s="7" t="s">
        <v>49</v>
      </c>
      <c r="F198" s="7"/>
      <c r="G198" s="7"/>
      <c r="H198" s="7"/>
      <c r="I198" s="7"/>
      <c r="J198" s="3">
        <v>10991370155</v>
      </c>
      <c r="K198" s="3" t="s">
        <v>538</v>
      </c>
      <c r="L198" s="3" t="s">
        <v>374</v>
      </c>
      <c r="M198" s="3" t="s">
        <v>538</v>
      </c>
      <c r="N198" s="3" t="s">
        <v>538</v>
      </c>
      <c r="O198" s="3" t="s">
        <v>538</v>
      </c>
      <c r="P198" s="7"/>
      <c r="Q198" s="7" t="s">
        <v>733</v>
      </c>
      <c r="R198" s="7" t="s">
        <v>538</v>
      </c>
      <c r="S198" s="7" t="s">
        <v>374</v>
      </c>
      <c r="T198" s="14">
        <v>36000</v>
      </c>
      <c r="U198" s="12">
        <v>45078</v>
      </c>
      <c r="V198" s="12">
        <v>45199</v>
      </c>
      <c r="W198" s="14">
        <f>31000+5000</f>
        <v>36000</v>
      </c>
    </row>
    <row r="199" spans="1:23" ht="29" x14ac:dyDescent="0.35">
      <c r="A199" s="5" t="s">
        <v>804</v>
      </c>
      <c r="B199" s="6" t="s">
        <v>103</v>
      </c>
      <c r="C199" s="7" t="s">
        <v>537</v>
      </c>
      <c r="D199" s="7" t="s">
        <v>805</v>
      </c>
      <c r="E199" s="7" t="s">
        <v>38</v>
      </c>
      <c r="F199" s="7"/>
      <c r="G199" s="7"/>
      <c r="H199" s="7"/>
      <c r="I199" s="7"/>
      <c r="J199" s="3" t="s">
        <v>538</v>
      </c>
      <c r="K199" s="3" t="s">
        <v>538</v>
      </c>
      <c r="L199" s="3" t="s">
        <v>538</v>
      </c>
      <c r="M199" s="3" t="s">
        <v>538</v>
      </c>
      <c r="N199" s="3" t="s">
        <v>538</v>
      </c>
      <c r="O199" s="3" t="s">
        <v>538</v>
      </c>
      <c r="P199" s="7"/>
      <c r="Q199" s="7" t="s">
        <v>806</v>
      </c>
      <c r="R199" s="7" t="s">
        <v>538</v>
      </c>
      <c r="S199" s="7" t="s">
        <v>319</v>
      </c>
      <c r="T199" s="14">
        <v>9840</v>
      </c>
      <c r="U199" s="12">
        <v>45170</v>
      </c>
      <c r="V199" s="12">
        <v>45504</v>
      </c>
      <c r="W199" s="14">
        <v>9138</v>
      </c>
    </row>
    <row r="200" spans="1:23" ht="43.5" x14ac:dyDescent="0.35">
      <c r="A200" s="5" t="s">
        <v>807</v>
      </c>
      <c r="B200" s="6" t="s">
        <v>103</v>
      </c>
      <c r="C200" s="7" t="s">
        <v>537</v>
      </c>
      <c r="D200" s="7" t="s">
        <v>808</v>
      </c>
      <c r="E200" s="7" t="s">
        <v>38</v>
      </c>
      <c r="F200" s="7"/>
      <c r="G200" s="7"/>
      <c r="H200" s="7"/>
      <c r="I200" s="7"/>
      <c r="J200" s="3" t="s">
        <v>538</v>
      </c>
      <c r="K200" s="3" t="s">
        <v>538</v>
      </c>
      <c r="L200" s="3" t="s">
        <v>538</v>
      </c>
      <c r="M200" s="3" t="s">
        <v>538</v>
      </c>
      <c r="N200" s="3" t="s">
        <v>538</v>
      </c>
      <c r="O200" s="3" t="s">
        <v>538</v>
      </c>
      <c r="P200" s="7"/>
      <c r="Q200" s="7" t="s">
        <v>733</v>
      </c>
      <c r="R200" s="7" t="s">
        <v>538</v>
      </c>
      <c r="S200" s="7" t="s">
        <v>374</v>
      </c>
      <c r="T200" s="14">
        <v>110000</v>
      </c>
      <c r="U200" s="12">
        <v>45084</v>
      </c>
      <c r="V200" s="12">
        <v>45449</v>
      </c>
      <c r="W200" s="14">
        <v>109587.5</v>
      </c>
    </row>
    <row r="201" spans="1:23" ht="29" x14ac:dyDescent="0.35">
      <c r="A201" s="5" t="s">
        <v>809</v>
      </c>
      <c r="B201" s="6" t="s">
        <v>103</v>
      </c>
      <c r="C201" s="7" t="s">
        <v>537</v>
      </c>
      <c r="D201" s="7" t="s">
        <v>810</v>
      </c>
      <c r="E201" s="7" t="s">
        <v>38</v>
      </c>
      <c r="F201" s="7"/>
      <c r="G201" s="7"/>
      <c r="H201" s="7"/>
      <c r="I201" s="7"/>
      <c r="J201" s="3">
        <v>8807540151</v>
      </c>
      <c r="K201" s="3" t="s">
        <v>538</v>
      </c>
      <c r="L201" s="3" t="s">
        <v>811</v>
      </c>
      <c r="M201" s="3" t="s">
        <v>538</v>
      </c>
      <c r="N201" s="3" t="s">
        <v>538</v>
      </c>
      <c r="O201" s="3" t="s">
        <v>538</v>
      </c>
      <c r="P201" s="7"/>
      <c r="Q201" s="3">
        <v>8807540151</v>
      </c>
      <c r="R201" s="3" t="s">
        <v>538</v>
      </c>
      <c r="S201" s="3" t="s">
        <v>811</v>
      </c>
      <c r="T201" s="14">
        <v>4920</v>
      </c>
      <c r="U201" s="12">
        <v>45170</v>
      </c>
      <c r="V201" s="12">
        <v>45504</v>
      </c>
      <c r="W201" s="14">
        <v>3690</v>
      </c>
    </row>
    <row r="202" spans="1:23" ht="29" x14ac:dyDescent="0.35">
      <c r="A202" s="5" t="s">
        <v>812</v>
      </c>
      <c r="B202" s="6" t="s">
        <v>103</v>
      </c>
      <c r="C202" s="7" t="s">
        <v>537</v>
      </c>
      <c r="D202" s="7" t="s">
        <v>813</v>
      </c>
      <c r="E202" s="7" t="s">
        <v>49</v>
      </c>
      <c r="F202" s="7"/>
      <c r="G202" s="7"/>
      <c r="H202" s="7"/>
      <c r="I202" s="7"/>
      <c r="J202" s="3">
        <v>11366701008</v>
      </c>
      <c r="K202" s="3" t="s">
        <v>538</v>
      </c>
      <c r="L202" s="3" t="s">
        <v>814</v>
      </c>
      <c r="M202" s="3" t="s">
        <v>538</v>
      </c>
      <c r="N202" s="3" t="s">
        <v>538</v>
      </c>
      <c r="O202" s="3" t="s">
        <v>538</v>
      </c>
      <c r="P202" s="7"/>
      <c r="Q202" s="7" t="s">
        <v>815</v>
      </c>
      <c r="R202" s="7" t="s">
        <v>538</v>
      </c>
      <c r="S202" s="7" t="s">
        <v>816</v>
      </c>
      <c r="T202" s="14">
        <v>1140</v>
      </c>
      <c r="U202" s="12">
        <v>45049</v>
      </c>
      <c r="V202" s="12">
        <v>45779</v>
      </c>
      <c r="W202" s="14">
        <v>380</v>
      </c>
    </row>
    <row r="203" spans="1:23" ht="29" x14ac:dyDescent="0.35">
      <c r="A203" s="5" t="s">
        <v>817</v>
      </c>
      <c r="B203" s="6" t="s">
        <v>103</v>
      </c>
      <c r="C203" s="7" t="s">
        <v>537</v>
      </c>
      <c r="D203" s="7" t="s">
        <v>818</v>
      </c>
      <c r="E203" s="7" t="s">
        <v>38</v>
      </c>
      <c r="F203" s="7"/>
      <c r="G203" s="7"/>
      <c r="H203" s="7"/>
      <c r="I203" s="7"/>
      <c r="J203" s="3" t="s">
        <v>538</v>
      </c>
      <c r="K203" s="3" t="s">
        <v>538</v>
      </c>
      <c r="L203" s="3" t="s">
        <v>538</v>
      </c>
      <c r="M203" s="3" t="s">
        <v>538</v>
      </c>
      <c r="N203" s="3" t="s">
        <v>538</v>
      </c>
      <c r="O203" s="3" t="s">
        <v>538</v>
      </c>
      <c r="P203" s="7"/>
      <c r="Q203" s="7" t="s">
        <v>538</v>
      </c>
      <c r="R203" s="7" t="s">
        <v>538</v>
      </c>
      <c r="S203" s="7" t="s">
        <v>127</v>
      </c>
      <c r="T203" s="14">
        <v>212640</v>
      </c>
      <c r="U203" s="12">
        <v>45078</v>
      </c>
      <c r="V203" s="12">
        <v>45808</v>
      </c>
      <c r="W203" s="14">
        <v>241179.08</v>
      </c>
    </row>
    <row r="204" spans="1:23" ht="29" x14ac:dyDescent="0.35">
      <c r="A204" s="5" t="s">
        <v>819</v>
      </c>
      <c r="B204" s="6" t="s">
        <v>103</v>
      </c>
      <c r="C204" s="7" t="s">
        <v>537</v>
      </c>
      <c r="D204" s="7" t="s">
        <v>820</v>
      </c>
      <c r="E204" s="7" t="s">
        <v>38</v>
      </c>
      <c r="F204" s="7"/>
      <c r="G204" s="7"/>
      <c r="H204" s="7"/>
      <c r="I204" s="7"/>
      <c r="J204" s="3" t="s">
        <v>538</v>
      </c>
      <c r="K204" s="3" t="s">
        <v>538</v>
      </c>
      <c r="L204" s="3" t="s">
        <v>538</v>
      </c>
      <c r="M204" s="3" t="s">
        <v>538</v>
      </c>
      <c r="N204" s="3" t="s">
        <v>538</v>
      </c>
      <c r="O204" s="3" t="s">
        <v>538</v>
      </c>
      <c r="P204" s="7"/>
      <c r="Q204" s="7" t="s">
        <v>538</v>
      </c>
      <c r="R204" s="7" t="s">
        <v>538</v>
      </c>
      <c r="S204" s="7" t="s">
        <v>127</v>
      </c>
      <c r="T204" s="14">
        <v>52800</v>
      </c>
      <c r="U204" s="12">
        <v>45078</v>
      </c>
      <c r="V204" s="12">
        <v>45900</v>
      </c>
      <c r="W204" s="14">
        <v>21581.37</v>
      </c>
    </row>
    <row r="205" spans="1:23" ht="29" x14ac:dyDescent="0.35">
      <c r="A205" s="5" t="s">
        <v>821</v>
      </c>
      <c r="B205" s="6" t="s">
        <v>103</v>
      </c>
      <c r="C205" s="7" t="s">
        <v>537</v>
      </c>
      <c r="D205" s="7" t="s">
        <v>822</v>
      </c>
      <c r="E205" s="7" t="s">
        <v>38</v>
      </c>
      <c r="F205" s="7"/>
      <c r="G205" s="7"/>
      <c r="H205" s="7"/>
      <c r="I205" s="7"/>
      <c r="J205" s="3" t="s">
        <v>538</v>
      </c>
      <c r="K205" s="3" t="s">
        <v>538</v>
      </c>
      <c r="L205" s="3" t="s">
        <v>538</v>
      </c>
      <c r="M205" s="3" t="s">
        <v>538</v>
      </c>
      <c r="N205" s="3" t="s">
        <v>538</v>
      </c>
      <c r="O205" s="3" t="s">
        <v>538</v>
      </c>
      <c r="P205" s="7"/>
      <c r="Q205" s="7" t="s">
        <v>538</v>
      </c>
      <c r="R205" s="7" t="s">
        <v>538</v>
      </c>
      <c r="S205" s="7" t="s">
        <v>823</v>
      </c>
      <c r="T205" s="14">
        <v>15003</v>
      </c>
      <c r="U205" s="12">
        <v>45108</v>
      </c>
      <c r="V205" s="12">
        <v>45473</v>
      </c>
      <c r="W205" s="14">
        <v>15003</v>
      </c>
    </row>
    <row r="206" spans="1:23" ht="29" x14ac:dyDescent="0.35">
      <c r="A206" s="5" t="s">
        <v>824</v>
      </c>
      <c r="B206" s="6" t="s">
        <v>103</v>
      </c>
      <c r="C206" s="7" t="s">
        <v>537</v>
      </c>
      <c r="D206" s="7" t="s">
        <v>825</v>
      </c>
      <c r="E206" s="7" t="s">
        <v>49</v>
      </c>
      <c r="F206" s="7"/>
      <c r="G206" s="7"/>
      <c r="H206" s="7"/>
      <c r="I206" s="7"/>
      <c r="J206" s="3" t="s">
        <v>538</v>
      </c>
      <c r="K206" s="3" t="s">
        <v>538</v>
      </c>
      <c r="L206" s="3" t="s">
        <v>538</v>
      </c>
      <c r="M206" s="3" t="s">
        <v>538</v>
      </c>
      <c r="N206" s="3" t="s">
        <v>538</v>
      </c>
      <c r="O206" s="3" t="s">
        <v>538</v>
      </c>
      <c r="P206" s="7"/>
      <c r="Q206" s="3">
        <v>11484370967</v>
      </c>
      <c r="R206" s="7" t="s">
        <v>538</v>
      </c>
      <c r="S206" s="7" t="s">
        <v>713</v>
      </c>
      <c r="T206" s="14">
        <v>280</v>
      </c>
      <c r="U206" s="12">
        <v>45105</v>
      </c>
      <c r="V206" s="12">
        <v>45110</v>
      </c>
      <c r="W206" s="14">
        <v>280</v>
      </c>
    </row>
    <row r="207" spans="1:23" x14ac:dyDescent="0.35">
      <c r="A207" s="5" t="s">
        <v>826</v>
      </c>
      <c r="B207" s="6" t="s">
        <v>103</v>
      </c>
      <c r="C207" s="7" t="s">
        <v>537</v>
      </c>
      <c r="D207" s="7" t="s">
        <v>825</v>
      </c>
      <c r="E207" s="7" t="s">
        <v>49</v>
      </c>
      <c r="F207" s="7"/>
      <c r="G207" s="7"/>
      <c r="H207" s="7"/>
      <c r="I207" s="7"/>
      <c r="J207" s="3" t="s">
        <v>538</v>
      </c>
      <c r="K207" s="3" t="s">
        <v>538</v>
      </c>
      <c r="L207" s="3" t="s">
        <v>538</v>
      </c>
      <c r="M207" s="3" t="s">
        <v>538</v>
      </c>
      <c r="N207" s="3" t="s">
        <v>538</v>
      </c>
      <c r="O207" s="3" t="s">
        <v>538</v>
      </c>
      <c r="P207" s="7"/>
      <c r="Q207" s="3" t="s">
        <v>802</v>
      </c>
      <c r="R207" s="7" t="s">
        <v>538</v>
      </c>
      <c r="S207" s="7" t="s">
        <v>803</v>
      </c>
      <c r="T207" s="14">
        <v>300</v>
      </c>
      <c r="U207" s="12">
        <v>45105</v>
      </c>
      <c r="V207" s="12">
        <v>45110</v>
      </c>
      <c r="W207" s="14">
        <v>300</v>
      </c>
    </row>
    <row r="208" spans="1:23" ht="58" x14ac:dyDescent="0.35">
      <c r="A208" s="5" t="s">
        <v>827</v>
      </c>
      <c r="B208" s="6" t="s">
        <v>103</v>
      </c>
      <c r="C208" s="7" t="s">
        <v>537</v>
      </c>
      <c r="D208" s="7" t="s">
        <v>825</v>
      </c>
      <c r="E208" s="7" t="s">
        <v>49</v>
      </c>
      <c r="F208" s="7"/>
      <c r="G208" s="7"/>
      <c r="H208" s="7"/>
      <c r="I208" s="7"/>
      <c r="J208" s="3" t="s">
        <v>538</v>
      </c>
      <c r="K208" s="3" t="s">
        <v>538</v>
      </c>
      <c r="L208" s="3" t="s">
        <v>538</v>
      </c>
      <c r="M208" s="3" t="s">
        <v>538</v>
      </c>
      <c r="N208" s="3" t="s">
        <v>538</v>
      </c>
      <c r="O208" s="3" t="s">
        <v>538</v>
      </c>
      <c r="P208" s="7"/>
      <c r="Q208" s="7" t="s">
        <v>538</v>
      </c>
      <c r="R208" s="7" t="s">
        <v>538</v>
      </c>
      <c r="S208" s="7" t="s">
        <v>828</v>
      </c>
      <c r="T208" s="14">
        <v>300</v>
      </c>
      <c r="U208" s="12">
        <v>45105</v>
      </c>
      <c r="V208" s="12">
        <v>45110</v>
      </c>
      <c r="W208" s="14">
        <v>300</v>
      </c>
    </row>
    <row r="209" spans="1:23" ht="43.5" x14ac:dyDescent="0.35">
      <c r="A209" s="5" t="s">
        <v>829</v>
      </c>
      <c r="B209" s="6" t="s">
        <v>103</v>
      </c>
      <c r="C209" s="7" t="s">
        <v>537</v>
      </c>
      <c r="D209" s="7" t="s">
        <v>825</v>
      </c>
      <c r="E209" s="7" t="s">
        <v>49</v>
      </c>
      <c r="F209" s="7"/>
      <c r="G209" s="7"/>
      <c r="H209" s="7"/>
      <c r="I209" s="7"/>
      <c r="J209" s="3" t="s">
        <v>538</v>
      </c>
      <c r="K209" s="3" t="s">
        <v>538</v>
      </c>
      <c r="L209" s="3" t="s">
        <v>538</v>
      </c>
      <c r="M209" s="3" t="s">
        <v>538</v>
      </c>
      <c r="N209" s="3" t="s">
        <v>538</v>
      </c>
      <c r="O209" s="3" t="s">
        <v>538</v>
      </c>
      <c r="P209" s="7"/>
      <c r="Q209" s="7" t="s">
        <v>830</v>
      </c>
      <c r="R209" s="7" t="s">
        <v>538</v>
      </c>
      <c r="S209" s="7" t="s">
        <v>831</v>
      </c>
      <c r="T209" s="14">
        <v>150</v>
      </c>
      <c r="U209" s="12">
        <v>45105</v>
      </c>
      <c r="V209" s="12">
        <v>45110</v>
      </c>
      <c r="W209" s="14">
        <v>0</v>
      </c>
    </row>
    <row r="210" spans="1:23" ht="43.5" x14ac:dyDescent="0.35">
      <c r="A210" s="5" t="s">
        <v>832</v>
      </c>
      <c r="B210" s="6" t="s">
        <v>103</v>
      </c>
      <c r="C210" s="7" t="s">
        <v>537</v>
      </c>
      <c r="D210" s="7" t="s">
        <v>833</v>
      </c>
      <c r="E210" s="7" t="s">
        <v>49</v>
      </c>
      <c r="F210" s="7"/>
      <c r="G210" s="7"/>
      <c r="H210" s="7"/>
      <c r="I210" s="7"/>
      <c r="J210" s="3" t="s">
        <v>538</v>
      </c>
      <c r="K210" s="3" t="s">
        <v>538</v>
      </c>
      <c r="L210" s="3" t="s">
        <v>538</v>
      </c>
      <c r="M210" s="3" t="s">
        <v>538</v>
      </c>
      <c r="N210" s="3" t="s">
        <v>538</v>
      </c>
      <c r="O210" s="3" t="s">
        <v>538</v>
      </c>
      <c r="P210" s="7"/>
      <c r="Q210" s="7" t="s">
        <v>834</v>
      </c>
      <c r="R210" s="7" t="s">
        <v>538</v>
      </c>
      <c r="S210" s="7" t="s">
        <v>140</v>
      </c>
      <c r="T210" s="14">
        <v>1923.63</v>
      </c>
      <c r="U210" s="12">
        <v>45105</v>
      </c>
      <c r="V210" s="12">
        <v>45110</v>
      </c>
      <c r="W210" s="14">
        <v>1923.63</v>
      </c>
    </row>
    <row r="211" spans="1:23" ht="29" x14ac:dyDescent="0.35">
      <c r="A211" s="5" t="s">
        <v>835</v>
      </c>
      <c r="B211" s="6" t="s">
        <v>103</v>
      </c>
      <c r="C211" s="7" t="s">
        <v>537</v>
      </c>
      <c r="D211" s="7" t="s">
        <v>836</v>
      </c>
      <c r="E211" s="7" t="s">
        <v>49</v>
      </c>
      <c r="F211" s="7"/>
      <c r="G211" s="7"/>
      <c r="H211" s="7"/>
      <c r="I211" s="7"/>
      <c r="J211" s="3" t="s">
        <v>538</v>
      </c>
      <c r="K211" s="3" t="s">
        <v>538</v>
      </c>
      <c r="L211" s="3" t="s">
        <v>538</v>
      </c>
      <c r="M211" s="3" t="s">
        <v>538</v>
      </c>
      <c r="N211" s="3" t="s">
        <v>538</v>
      </c>
      <c r="O211" s="3" t="s">
        <v>538</v>
      </c>
      <c r="P211" s="7"/>
      <c r="Q211" s="7" t="s">
        <v>183</v>
      </c>
      <c r="R211" s="7" t="s">
        <v>538</v>
      </c>
      <c r="S211" s="7" t="s">
        <v>184</v>
      </c>
      <c r="T211" s="14">
        <v>5070</v>
      </c>
      <c r="U211" s="12">
        <v>45037</v>
      </c>
      <c r="V211" s="12">
        <v>45085</v>
      </c>
      <c r="W211" s="14">
        <v>5070</v>
      </c>
    </row>
    <row r="212" spans="1:23" ht="29" x14ac:dyDescent="0.35">
      <c r="A212" s="5" t="s">
        <v>837</v>
      </c>
      <c r="B212" s="6" t="s">
        <v>103</v>
      </c>
      <c r="C212" s="7" t="s">
        <v>537</v>
      </c>
      <c r="D212" s="7" t="s">
        <v>838</v>
      </c>
      <c r="E212" s="7"/>
      <c r="F212" s="7"/>
      <c r="G212" s="7"/>
      <c r="H212" s="7"/>
      <c r="I212" s="7"/>
      <c r="J212" s="3" t="s">
        <v>538</v>
      </c>
      <c r="K212" s="3" t="s">
        <v>538</v>
      </c>
      <c r="L212" s="3" t="s">
        <v>538</v>
      </c>
      <c r="M212" s="3" t="s">
        <v>538</v>
      </c>
      <c r="N212" s="3" t="s">
        <v>538</v>
      </c>
      <c r="O212" s="3" t="s">
        <v>538</v>
      </c>
      <c r="P212" s="7"/>
      <c r="Q212" s="7" t="s">
        <v>183</v>
      </c>
      <c r="R212" s="7" t="s">
        <v>538</v>
      </c>
      <c r="S212" s="7" t="s">
        <v>184</v>
      </c>
      <c r="T212" s="14">
        <v>1900</v>
      </c>
      <c r="U212" s="12">
        <v>45037</v>
      </c>
      <c r="V212" s="12">
        <v>45044</v>
      </c>
      <c r="W212" s="14">
        <v>1900</v>
      </c>
    </row>
    <row r="213" spans="1:23" ht="29" x14ac:dyDescent="0.35">
      <c r="A213" s="5" t="s">
        <v>839</v>
      </c>
      <c r="B213" s="6" t="s">
        <v>103</v>
      </c>
      <c r="C213" s="7" t="s">
        <v>537</v>
      </c>
      <c r="D213" s="7" t="s">
        <v>840</v>
      </c>
      <c r="E213" s="7" t="s">
        <v>49</v>
      </c>
      <c r="F213" s="7"/>
      <c r="G213" s="7"/>
      <c r="H213" s="7"/>
      <c r="I213" s="7"/>
      <c r="J213" s="3" t="s">
        <v>538</v>
      </c>
      <c r="K213" s="3" t="s">
        <v>538</v>
      </c>
      <c r="L213" s="3" t="s">
        <v>538</v>
      </c>
      <c r="M213" s="3" t="s">
        <v>538</v>
      </c>
      <c r="N213" s="3" t="s">
        <v>538</v>
      </c>
      <c r="O213" s="3" t="s">
        <v>538</v>
      </c>
      <c r="P213" s="7"/>
      <c r="Q213" s="7" t="s">
        <v>841</v>
      </c>
      <c r="R213" s="7" t="s">
        <v>538</v>
      </c>
      <c r="S213" s="7" t="s">
        <v>456</v>
      </c>
      <c r="T213" s="14">
        <v>2025</v>
      </c>
      <c r="U213" s="12">
        <v>45054</v>
      </c>
      <c r="V213" s="12">
        <v>45079</v>
      </c>
      <c r="W213" s="14">
        <v>2025</v>
      </c>
    </row>
    <row r="214" spans="1:23" ht="29" x14ac:dyDescent="0.35">
      <c r="A214" s="5" t="s">
        <v>842</v>
      </c>
      <c r="B214" s="6" t="s">
        <v>103</v>
      </c>
      <c r="C214" s="7" t="s">
        <v>537</v>
      </c>
      <c r="D214" s="7" t="s">
        <v>843</v>
      </c>
      <c r="E214" s="7" t="s">
        <v>49</v>
      </c>
      <c r="F214" s="7"/>
      <c r="G214" s="7"/>
      <c r="H214" s="7"/>
      <c r="I214" s="7"/>
      <c r="J214" s="3" t="s">
        <v>538</v>
      </c>
      <c r="K214" s="3" t="s">
        <v>538</v>
      </c>
      <c r="L214" s="3" t="s">
        <v>538</v>
      </c>
      <c r="M214" s="3" t="s">
        <v>538</v>
      </c>
      <c r="N214" s="3" t="s">
        <v>538</v>
      </c>
      <c r="O214" s="3" t="s">
        <v>538</v>
      </c>
      <c r="P214" s="7"/>
      <c r="Q214" s="7" t="s">
        <v>375</v>
      </c>
      <c r="R214" s="7" t="s">
        <v>538</v>
      </c>
      <c r="S214" s="7" t="s">
        <v>844</v>
      </c>
      <c r="T214" s="14">
        <v>318.88</v>
      </c>
      <c r="U214" s="12">
        <v>45064</v>
      </c>
      <c r="V214" s="12">
        <v>45079</v>
      </c>
      <c r="W214" s="14">
        <v>318.87704918032802</v>
      </c>
    </row>
    <row r="215" spans="1:23" ht="29" x14ac:dyDescent="0.35">
      <c r="A215" s="5" t="s">
        <v>845</v>
      </c>
      <c r="B215" s="6" t="s">
        <v>103</v>
      </c>
      <c r="C215" s="7" t="s">
        <v>537</v>
      </c>
      <c r="D215" s="7" t="s">
        <v>846</v>
      </c>
      <c r="E215" s="7" t="s">
        <v>49</v>
      </c>
      <c r="F215" s="7"/>
      <c r="G215" s="7"/>
      <c r="H215" s="7"/>
      <c r="I215" s="7"/>
      <c r="J215" s="3" t="s">
        <v>538</v>
      </c>
      <c r="K215" s="3" t="s">
        <v>538</v>
      </c>
      <c r="M215" s="3" t="s">
        <v>538</v>
      </c>
      <c r="N215" s="3" t="s">
        <v>538</v>
      </c>
      <c r="O215" s="3" t="s">
        <v>538</v>
      </c>
      <c r="P215" s="7"/>
      <c r="Q215" s="7" t="s">
        <v>183</v>
      </c>
      <c r="R215" s="7" t="s">
        <v>538</v>
      </c>
      <c r="S215" s="7" t="s">
        <v>184</v>
      </c>
      <c r="T215" s="14">
        <v>4000</v>
      </c>
      <c r="U215" s="12">
        <v>45062</v>
      </c>
      <c r="V215" s="12">
        <v>45065</v>
      </c>
      <c r="W215" s="14">
        <v>4000</v>
      </c>
    </row>
    <row r="216" spans="1:23" ht="29" x14ac:dyDescent="0.35">
      <c r="A216" s="5" t="s">
        <v>847</v>
      </c>
      <c r="B216" s="6" t="s">
        <v>103</v>
      </c>
      <c r="C216" s="7" t="s">
        <v>537</v>
      </c>
      <c r="D216" s="7" t="s">
        <v>848</v>
      </c>
      <c r="E216" s="7" t="s">
        <v>49</v>
      </c>
      <c r="F216" s="7"/>
      <c r="G216" s="7"/>
      <c r="H216" s="7"/>
      <c r="I216" s="7"/>
      <c r="J216" s="3" t="s">
        <v>538</v>
      </c>
      <c r="K216" s="3" t="s">
        <v>538</v>
      </c>
      <c r="L216" s="3" t="s">
        <v>538</v>
      </c>
      <c r="M216" s="3" t="s">
        <v>538</v>
      </c>
      <c r="N216" s="3" t="s">
        <v>538</v>
      </c>
      <c r="O216" s="3" t="s">
        <v>538</v>
      </c>
      <c r="P216" s="7"/>
      <c r="Q216" s="7" t="s">
        <v>687</v>
      </c>
      <c r="R216" s="7" t="s">
        <v>538</v>
      </c>
      <c r="S216" s="7" t="s">
        <v>688</v>
      </c>
      <c r="T216" s="14">
        <v>11880</v>
      </c>
      <c r="U216" s="12">
        <v>45065</v>
      </c>
      <c r="V216" s="12">
        <v>45069</v>
      </c>
      <c r="W216" s="14">
        <v>11760</v>
      </c>
    </row>
    <row r="217" spans="1:23" ht="29" x14ac:dyDescent="0.35">
      <c r="A217" s="5" t="s">
        <v>849</v>
      </c>
      <c r="B217" s="6" t="s">
        <v>103</v>
      </c>
      <c r="C217" s="7" t="s">
        <v>537</v>
      </c>
      <c r="D217" s="7" t="s">
        <v>850</v>
      </c>
      <c r="E217" s="7" t="s">
        <v>49</v>
      </c>
      <c r="F217" s="7"/>
      <c r="G217" s="7"/>
      <c r="H217" s="7"/>
      <c r="I217" s="7"/>
      <c r="J217" s="3" t="s">
        <v>538</v>
      </c>
      <c r="K217" s="3" t="s">
        <v>538</v>
      </c>
      <c r="L217" s="3" t="s">
        <v>538</v>
      </c>
      <c r="M217" s="3" t="s">
        <v>538</v>
      </c>
      <c r="N217" s="3" t="s">
        <v>538</v>
      </c>
      <c r="O217" s="3" t="s">
        <v>538</v>
      </c>
      <c r="P217" s="7"/>
      <c r="Q217" s="7" t="s">
        <v>538</v>
      </c>
      <c r="R217" s="7" t="s">
        <v>538</v>
      </c>
      <c r="S217" s="7" t="s">
        <v>851</v>
      </c>
      <c r="T217" s="14">
        <v>2450</v>
      </c>
      <c r="U217" s="12">
        <v>45071</v>
      </c>
      <c r="V217" s="12">
        <v>45086</v>
      </c>
      <c r="W217" s="14">
        <v>2429.9180327868853</v>
      </c>
    </row>
    <row r="218" spans="1:23" ht="58" x14ac:dyDescent="0.35">
      <c r="A218" s="5" t="s">
        <v>852</v>
      </c>
      <c r="B218" s="6" t="s">
        <v>103</v>
      </c>
      <c r="C218" s="7" t="s">
        <v>537</v>
      </c>
      <c r="D218" s="7" t="s">
        <v>853</v>
      </c>
      <c r="E218" s="7" t="s">
        <v>49</v>
      </c>
      <c r="F218" s="7"/>
      <c r="G218" s="7"/>
      <c r="H218" s="7"/>
      <c r="I218" s="7"/>
      <c r="J218" s="3" t="s">
        <v>538</v>
      </c>
      <c r="K218" s="3" t="s">
        <v>538</v>
      </c>
      <c r="L218" s="3" t="s">
        <v>538</v>
      </c>
      <c r="M218" s="3" t="s">
        <v>538</v>
      </c>
      <c r="N218" s="3" t="s">
        <v>538</v>
      </c>
      <c r="O218" s="3" t="s">
        <v>538</v>
      </c>
      <c r="P218" s="7"/>
      <c r="Q218" s="7" t="s">
        <v>854</v>
      </c>
      <c r="R218" s="7" t="s">
        <v>538</v>
      </c>
      <c r="S218" s="7" t="s">
        <v>855</v>
      </c>
      <c r="T218" s="14">
        <v>27052</v>
      </c>
      <c r="U218" s="12">
        <v>45076</v>
      </c>
      <c r="V218" s="12">
        <v>45086</v>
      </c>
      <c r="W218" s="14">
        <v>26924.13</v>
      </c>
    </row>
    <row r="219" spans="1:23" ht="29" x14ac:dyDescent="0.35">
      <c r="A219" s="5" t="s">
        <v>856</v>
      </c>
      <c r="B219" s="6" t="s">
        <v>103</v>
      </c>
      <c r="C219" s="7" t="s">
        <v>537</v>
      </c>
      <c r="D219" s="7" t="s">
        <v>857</v>
      </c>
      <c r="E219" s="7" t="s">
        <v>49</v>
      </c>
      <c r="F219" s="7"/>
      <c r="G219" s="7"/>
      <c r="H219" s="7"/>
      <c r="I219" s="7"/>
      <c r="J219" s="3">
        <v>9586200017</v>
      </c>
      <c r="K219" s="3" t="s">
        <v>538</v>
      </c>
      <c r="L219" s="3" t="s">
        <v>858</v>
      </c>
      <c r="M219" s="3" t="s">
        <v>538</v>
      </c>
      <c r="N219" s="3" t="s">
        <v>538</v>
      </c>
      <c r="O219" s="3" t="s">
        <v>538</v>
      </c>
      <c r="P219" s="7"/>
      <c r="Q219" s="7"/>
      <c r="R219" s="7"/>
      <c r="S219" s="3" t="s">
        <v>858</v>
      </c>
      <c r="T219" s="14">
        <v>9750</v>
      </c>
      <c r="U219" s="12">
        <v>44959</v>
      </c>
      <c r="V219" s="12">
        <v>44971</v>
      </c>
      <c r="W219" s="14">
        <v>9750</v>
      </c>
    </row>
    <row r="220" spans="1:23" ht="58" x14ac:dyDescent="0.35">
      <c r="A220" s="5" t="s">
        <v>859</v>
      </c>
      <c r="B220" s="6" t="s">
        <v>103</v>
      </c>
      <c r="C220" s="7" t="s">
        <v>537</v>
      </c>
      <c r="D220" s="7" t="s">
        <v>860</v>
      </c>
      <c r="E220" s="7" t="s">
        <v>49</v>
      </c>
      <c r="F220" s="7"/>
      <c r="G220" s="7"/>
      <c r="H220" s="7"/>
      <c r="I220" s="7"/>
      <c r="J220" s="3">
        <v>10686030015</v>
      </c>
      <c r="K220" s="3" t="s">
        <v>538</v>
      </c>
      <c r="L220" s="3" t="s">
        <v>115</v>
      </c>
      <c r="M220" s="3" t="s">
        <v>538</v>
      </c>
      <c r="N220" s="3" t="s">
        <v>538</v>
      </c>
      <c r="O220" s="3" t="s">
        <v>538</v>
      </c>
      <c r="P220" s="7"/>
      <c r="Q220" s="7"/>
      <c r="R220" s="7"/>
      <c r="S220" s="3" t="s">
        <v>115</v>
      </c>
      <c r="T220" s="14">
        <v>13000</v>
      </c>
      <c r="U220" s="12">
        <v>44981</v>
      </c>
      <c r="V220" s="12">
        <v>45040</v>
      </c>
      <c r="W220" s="14">
        <v>13000</v>
      </c>
    </row>
    <row r="221" spans="1:23" ht="29" x14ac:dyDescent="0.35">
      <c r="A221" s="5" t="s">
        <v>861</v>
      </c>
      <c r="B221" s="6" t="s">
        <v>103</v>
      </c>
      <c r="C221" s="7" t="s">
        <v>537</v>
      </c>
      <c r="D221" s="7" t="s">
        <v>862</v>
      </c>
      <c r="E221" s="7" t="s">
        <v>38</v>
      </c>
      <c r="F221" s="7"/>
      <c r="G221" s="7"/>
      <c r="H221" s="7"/>
      <c r="I221" s="7"/>
      <c r="J221" s="3" t="s">
        <v>538</v>
      </c>
      <c r="K221" s="3" t="s">
        <v>538</v>
      </c>
      <c r="L221" s="3" t="s">
        <v>145</v>
      </c>
      <c r="M221" s="3" t="s">
        <v>538</v>
      </c>
      <c r="N221" s="3" t="s">
        <v>538</v>
      </c>
      <c r="O221" s="3" t="s">
        <v>538</v>
      </c>
      <c r="P221" s="7"/>
      <c r="Q221" s="7"/>
      <c r="R221" s="7"/>
      <c r="S221" s="3" t="s">
        <v>145</v>
      </c>
      <c r="T221" s="14">
        <v>15480</v>
      </c>
      <c r="U221" s="12">
        <v>45084</v>
      </c>
      <c r="V221" s="12">
        <v>45450</v>
      </c>
      <c r="W221" s="14">
        <v>15480</v>
      </c>
    </row>
    <row r="222" spans="1:23" x14ac:dyDescent="0.35">
      <c r="A222" s="5" t="s">
        <v>863</v>
      </c>
      <c r="B222" s="6" t="s">
        <v>103</v>
      </c>
      <c r="C222" s="7" t="s">
        <v>537</v>
      </c>
      <c r="D222" s="7" t="s">
        <v>864</v>
      </c>
      <c r="E222" s="7" t="s">
        <v>49</v>
      </c>
      <c r="F222" s="7"/>
      <c r="G222" s="7"/>
      <c r="H222" s="7"/>
      <c r="I222" s="7"/>
      <c r="J222" s="3" t="s">
        <v>538</v>
      </c>
      <c r="K222" s="3" t="s">
        <v>538</v>
      </c>
      <c r="L222" s="3" t="s">
        <v>84</v>
      </c>
      <c r="M222" s="3" t="s">
        <v>538</v>
      </c>
      <c r="N222" s="3" t="s">
        <v>538</v>
      </c>
      <c r="O222" s="3" t="s">
        <v>538</v>
      </c>
      <c r="P222" s="7"/>
      <c r="Q222" s="7"/>
      <c r="R222" s="7"/>
      <c r="S222" s="3" t="s">
        <v>84</v>
      </c>
      <c r="T222" s="14">
        <v>10400</v>
      </c>
      <c r="U222" s="12">
        <v>45097</v>
      </c>
      <c r="V222" s="12">
        <v>45127</v>
      </c>
      <c r="W222" s="14">
        <v>10400</v>
      </c>
    </row>
    <row r="223" spans="1:23" x14ac:dyDescent="0.35">
      <c r="A223" s="5" t="s">
        <v>865</v>
      </c>
      <c r="B223" s="6" t="s">
        <v>103</v>
      </c>
      <c r="C223" s="7" t="s">
        <v>537</v>
      </c>
      <c r="D223" s="7" t="s">
        <v>866</v>
      </c>
      <c r="E223" s="7" t="s">
        <v>49</v>
      </c>
      <c r="F223" s="7"/>
      <c r="G223" s="7"/>
      <c r="H223" s="7"/>
      <c r="I223" s="7"/>
      <c r="J223" s="3">
        <v>3301500249</v>
      </c>
      <c r="K223" s="3" t="s">
        <v>538</v>
      </c>
      <c r="L223" s="3" t="s">
        <v>867</v>
      </c>
      <c r="M223" s="3" t="s">
        <v>538</v>
      </c>
      <c r="N223" s="3" t="s">
        <v>538</v>
      </c>
      <c r="O223" s="3" t="s">
        <v>538</v>
      </c>
      <c r="P223" s="7"/>
      <c r="Q223" s="7"/>
      <c r="R223" s="7"/>
      <c r="S223" s="3" t="s">
        <v>867</v>
      </c>
      <c r="T223" s="14">
        <v>2790</v>
      </c>
      <c r="U223" s="12">
        <v>45089</v>
      </c>
      <c r="V223" s="12">
        <v>45119</v>
      </c>
      <c r="W223" s="14">
        <v>2790</v>
      </c>
    </row>
    <row r="224" spans="1:23" x14ac:dyDescent="0.35">
      <c r="A224" s="5" t="s">
        <v>868</v>
      </c>
      <c r="B224" s="6" t="s">
        <v>103</v>
      </c>
      <c r="C224" s="7" t="s">
        <v>537</v>
      </c>
      <c r="D224" s="7" t="s">
        <v>869</v>
      </c>
      <c r="E224" s="7" t="s">
        <v>49</v>
      </c>
      <c r="F224" s="7"/>
      <c r="G224" s="7"/>
      <c r="H224" s="7"/>
      <c r="I224" s="7"/>
      <c r="J224" s="3">
        <v>10845881001</v>
      </c>
      <c r="K224" s="3" t="s">
        <v>538</v>
      </c>
      <c r="L224" s="3" t="s">
        <v>870</v>
      </c>
      <c r="M224" s="3" t="s">
        <v>538</v>
      </c>
      <c r="N224" s="3" t="s">
        <v>538</v>
      </c>
      <c r="O224" s="3" t="s">
        <v>538</v>
      </c>
      <c r="P224" s="7"/>
      <c r="Q224" s="7"/>
      <c r="R224" s="7"/>
      <c r="S224" s="3" t="s">
        <v>870</v>
      </c>
      <c r="T224" s="14">
        <v>530.4</v>
      </c>
      <c r="U224" s="12">
        <v>45099</v>
      </c>
      <c r="V224" s="12">
        <v>45107</v>
      </c>
      <c r="W224" s="14">
        <v>530.4</v>
      </c>
    </row>
    <row r="225" spans="1:23" ht="29" x14ac:dyDescent="0.35">
      <c r="A225" s="5" t="s">
        <v>871</v>
      </c>
      <c r="B225" s="6" t="s">
        <v>103</v>
      </c>
      <c r="C225" s="7" t="s">
        <v>537</v>
      </c>
      <c r="D225" s="7" t="s">
        <v>872</v>
      </c>
      <c r="E225" s="7" t="s">
        <v>49</v>
      </c>
      <c r="F225" s="7"/>
      <c r="G225" s="7"/>
      <c r="H225" s="7"/>
      <c r="I225" s="7"/>
      <c r="J225" s="3" t="s">
        <v>538</v>
      </c>
      <c r="K225" s="3" t="s">
        <v>538</v>
      </c>
      <c r="L225" s="3" t="s">
        <v>538</v>
      </c>
      <c r="M225" s="3" t="s">
        <v>538</v>
      </c>
      <c r="N225" s="3" t="s">
        <v>538</v>
      </c>
      <c r="O225" s="3" t="s">
        <v>538</v>
      </c>
      <c r="P225" s="7"/>
      <c r="Q225" s="7" t="s">
        <v>183</v>
      </c>
      <c r="R225" s="7" t="s">
        <v>538</v>
      </c>
      <c r="S225" s="7" t="s">
        <v>184</v>
      </c>
      <c r="T225" s="14">
        <v>68100</v>
      </c>
      <c r="U225" s="12">
        <v>45093</v>
      </c>
      <c r="V225" s="12">
        <v>45823</v>
      </c>
      <c r="W225" s="14">
        <v>57686.39</v>
      </c>
    </row>
    <row r="226" spans="1:23" ht="29" x14ac:dyDescent="0.35">
      <c r="A226" s="5" t="s">
        <v>873</v>
      </c>
      <c r="B226" s="6" t="s">
        <v>103</v>
      </c>
      <c r="C226" s="7" t="s">
        <v>537</v>
      </c>
      <c r="D226" s="7" t="s">
        <v>874</v>
      </c>
      <c r="E226" s="7" t="s">
        <v>49</v>
      </c>
      <c r="F226" s="7"/>
      <c r="G226" s="7"/>
      <c r="H226" s="7"/>
      <c r="I226" s="7"/>
      <c r="J226" s="3" t="s">
        <v>538</v>
      </c>
      <c r="K226" s="3" t="s">
        <v>538</v>
      </c>
      <c r="L226" s="3" t="s">
        <v>875</v>
      </c>
      <c r="M226" s="3" t="s">
        <v>538</v>
      </c>
      <c r="N226" s="3" t="s">
        <v>538</v>
      </c>
      <c r="O226" s="3" t="s">
        <v>538</v>
      </c>
      <c r="P226" s="7"/>
      <c r="Q226" s="7">
        <v>6351861007</v>
      </c>
      <c r="R226" s="7"/>
      <c r="S226" s="3" t="s">
        <v>875</v>
      </c>
      <c r="T226" s="14">
        <v>51011.24</v>
      </c>
      <c r="U226" s="12">
        <v>45302</v>
      </c>
      <c r="V226" s="12"/>
      <c r="W226" s="14">
        <v>31703.42</v>
      </c>
    </row>
    <row r="227" spans="1:23" ht="29" x14ac:dyDescent="0.35">
      <c r="A227" s="2" t="s">
        <v>876</v>
      </c>
      <c r="B227" s="6" t="s">
        <v>103</v>
      </c>
      <c r="C227" s="7" t="s">
        <v>537</v>
      </c>
      <c r="D227" s="3" t="s">
        <v>877</v>
      </c>
      <c r="E227" s="3" t="s">
        <v>39</v>
      </c>
      <c r="J227" s="7" t="s">
        <v>155</v>
      </c>
      <c r="L227" s="3" t="s">
        <v>878</v>
      </c>
      <c r="Q227" s="7" t="s">
        <v>155</v>
      </c>
      <c r="S227" s="3" t="s">
        <v>878</v>
      </c>
      <c r="T227" s="8">
        <v>426000</v>
      </c>
      <c r="U227" s="9">
        <v>45292</v>
      </c>
      <c r="V227" s="9">
        <v>46387</v>
      </c>
      <c r="W227" s="8">
        <v>137934.35</v>
      </c>
    </row>
    <row r="228" spans="1:23" ht="29" x14ac:dyDescent="0.35">
      <c r="A228" s="2" t="s">
        <v>879</v>
      </c>
      <c r="B228" s="6" t="s">
        <v>103</v>
      </c>
      <c r="C228" s="7" t="s">
        <v>34</v>
      </c>
      <c r="D228" s="3" t="s">
        <v>880</v>
      </c>
      <c r="E228" s="7" t="s">
        <v>35</v>
      </c>
      <c r="J228" s="7"/>
      <c r="M228" s="3" t="s">
        <v>881</v>
      </c>
      <c r="O228" s="7" t="s">
        <v>882</v>
      </c>
      <c r="P228" s="7" t="s">
        <v>883</v>
      </c>
      <c r="Q228" s="7"/>
      <c r="S228" s="3" t="s">
        <v>1631</v>
      </c>
      <c r="T228" s="8">
        <v>31824</v>
      </c>
      <c r="U228" s="9">
        <v>45100</v>
      </c>
      <c r="V228" s="9">
        <v>45200</v>
      </c>
      <c r="W228" s="8">
        <v>31824</v>
      </c>
    </row>
    <row r="229" spans="1:23" ht="29" x14ac:dyDescent="0.35">
      <c r="A229" s="2" t="s">
        <v>884</v>
      </c>
      <c r="B229" s="6" t="s">
        <v>103</v>
      </c>
      <c r="C229" s="7" t="s">
        <v>34</v>
      </c>
      <c r="D229" s="3" t="s">
        <v>885</v>
      </c>
      <c r="E229" s="3" t="s">
        <v>49</v>
      </c>
      <c r="J229" s="7" t="s">
        <v>886</v>
      </c>
      <c r="L229" s="3" t="s">
        <v>887</v>
      </c>
      <c r="Q229" s="3">
        <v>941910788</v>
      </c>
      <c r="S229" s="3" t="s">
        <v>888</v>
      </c>
      <c r="T229" s="8">
        <v>11485.39</v>
      </c>
      <c r="U229" s="12">
        <v>45104</v>
      </c>
      <c r="V229" s="12">
        <v>45138</v>
      </c>
      <c r="W229" s="4">
        <v>11485.39</v>
      </c>
    </row>
    <row r="230" spans="1:23" ht="43.5" x14ac:dyDescent="0.35">
      <c r="A230" s="2">
        <v>9858193637</v>
      </c>
      <c r="B230" s="6" t="s">
        <v>103</v>
      </c>
      <c r="C230" s="7" t="s">
        <v>34</v>
      </c>
      <c r="D230" s="3" t="s">
        <v>151</v>
      </c>
      <c r="E230" s="3" t="s">
        <v>64</v>
      </c>
      <c r="J230" s="7"/>
      <c r="S230" s="3" t="s">
        <v>1623</v>
      </c>
      <c r="T230" s="8">
        <v>135000</v>
      </c>
      <c r="U230" s="12">
        <v>45292</v>
      </c>
      <c r="V230" s="12">
        <v>46022</v>
      </c>
      <c r="W230" s="4">
        <v>200</v>
      </c>
    </row>
    <row r="231" spans="1:23" ht="29" x14ac:dyDescent="0.35">
      <c r="A231" s="2" t="s">
        <v>889</v>
      </c>
      <c r="B231" s="6" t="s">
        <v>103</v>
      </c>
      <c r="C231" s="7" t="s">
        <v>34</v>
      </c>
      <c r="D231" s="3" t="s">
        <v>890</v>
      </c>
      <c r="E231" s="3" t="s">
        <v>891</v>
      </c>
      <c r="J231" s="7" t="s">
        <v>892</v>
      </c>
      <c r="L231" s="3" t="s">
        <v>893</v>
      </c>
      <c r="S231" s="3" t="s">
        <v>577</v>
      </c>
      <c r="T231" s="8">
        <v>588960</v>
      </c>
      <c r="U231" s="12">
        <v>45261</v>
      </c>
      <c r="V231" s="12">
        <v>46356</v>
      </c>
      <c r="W231" s="4">
        <v>146503.79999999999</v>
      </c>
    </row>
    <row r="232" spans="1:23" ht="29" x14ac:dyDescent="0.35">
      <c r="A232" s="15">
        <v>9.5681490000000006E+59</v>
      </c>
      <c r="B232" s="6" t="s">
        <v>103</v>
      </c>
      <c r="C232" s="7" t="s">
        <v>34</v>
      </c>
      <c r="D232" s="3" t="s">
        <v>894</v>
      </c>
      <c r="E232" s="3" t="s">
        <v>49</v>
      </c>
      <c r="J232" s="7"/>
      <c r="Q232" s="3" t="s">
        <v>169</v>
      </c>
      <c r="S232" s="7" t="s">
        <v>170</v>
      </c>
      <c r="T232" s="4">
        <f>13404.54+5554.34</f>
        <v>18958.88</v>
      </c>
      <c r="U232" s="12">
        <v>44927</v>
      </c>
      <c r="V232" s="12">
        <v>45291</v>
      </c>
      <c r="W232" s="4">
        <f>13404.54+5554.34</f>
        <v>18958.88</v>
      </c>
    </row>
    <row r="233" spans="1:23" ht="43.5" x14ac:dyDescent="0.35">
      <c r="A233" s="15" t="s">
        <v>761</v>
      </c>
      <c r="B233" s="6" t="s">
        <v>103</v>
      </c>
      <c r="C233" s="7" t="s">
        <v>34</v>
      </c>
      <c r="D233" s="3" t="s">
        <v>895</v>
      </c>
      <c r="E233" s="3" t="s">
        <v>35</v>
      </c>
      <c r="J233" s="7"/>
      <c r="Q233" s="3">
        <v>12878470157</v>
      </c>
      <c r="S233" s="3" t="s">
        <v>896</v>
      </c>
      <c r="T233" s="8">
        <v>73505</v>
      </c>
      <c r="U233" s="12">
        <v>45070</v>
      </c>
      <c r="V233" s="12">
        <v>45291</v>
      </c>
      <c r="W233" s="8">
        <v>60971.51</v>
      </c>
    </row>
    <row r="234" spans="1:23" ht="29" x14ac:dyDescent="0.35">
      <c r="A234" s="2" t="s">
        <v>897</v>
      </c>
      <c r="B234" s="6" t="s">
        <v>103</v>
      </c>
      <c r="C234" s="7" t="s">
        <v>34</v>
      </c>
      <c r="D234" s="3" t="s">
        <v>898</v>
      </c>
      <c r="E234" s="3" t="s">
        <v>49</v>
      </c>
      <c r="J234" s="7"/>
      <c r="Q234" s="3">
        <v>4705810150</v>
      </c>
      <c r="S234" s="3" t="s">
        <v>899</v>
      </c>
      <c r="T234" s="4">
        <v>593.26</v>
      </c>
      <c r="U234" s="12">
        <v>44934</v>
      </c>
      <c r="V234" s="12">
        <v>44982</v>
      </c>
      <c r="W234" s="4">
        <v>593.26</v>
      </c>
    </row>
    <row r="235" spans="1:23" ht="43.5" x14ac:dyDescent="0.35">
      <c r="A235" s="2" t="s">
        <v>900</v>
      </c>
      <c r="B235" s="6" t="s">
        <v>103</v>
      </c>
      <c r="C235" s="7" t="s">
        <v>34</v>
      </c>
      <c r="D235" s="3" t="s">
        <v>901</v>
      </c>
      <c r="E235" s="3" t="s">
        <v>49</v>
      </c>
      <c r="J235" s="7"/>
      <c r="Q235" s="3" t="s">
        <v>902</v>
      </c>
      <c r="S235" s="3" t="s">
        <v>903</v>
      </c>
      <c r="T235" s="8">
        <v>600</v>
      </c>
      <c r="U235" s="12">
        <v>44934</v>
      </c>
      <c r="V235" s="12">
        <v>44982</v>
      </c>
      <c r="W235" s="8">
        <v>600</v>
      </c>
    </row>
    <row r="236" spans="1:23" ht="29" x14ac:dyDescent="0.35">
      <c r="A236" s="2" t="s">
        <v>904</v>
      </c>
      <c r="B236" s="6" t="s">
        <v>103</v>
      </c>
      <c r="C236" s="7" t="s">
        <v>34</v>
      </c>
      <c r="D236" s="3" t="s">
        <v>905</v>
      </c>
      <c r="E236" s="3" t="s">
        <v>49</v>
      </c>
      <c r="J236" s="7"/>
      <c r="Q236" s="3">
        <v>11484370967</v>
      </c>
      <c r="S236" s="3" t="s">
        <v>713</v>
      </c>
      <c r="T236" s="8">
        <v>250</v>
      </c>
      <c r="U236" s="12">
        <v>44934</v>
      </c>
      <c r="V236" s="12">
        <v>44982</v>
      </c>
      <c r="W236" s="8">
        <v>250</v>
      </c>
    </row>
    <row r="237" spans="1:23" ht="58" x14ac:dyDescent="0.35">
      <c r="A237" s="5" t="s">
        <v>679</v>
      </c>
      <c r="B237" s="6" t="s">
        <v>103</v>
      </c>
      <c r="C237" s="7" t="s">
        <v>537</v>
      </c>
      <c r="D237" s="7" t="s">
        <v>680</v>
      </c>
      <c r="E237" s="7" t="s">
        <v>172</v>
      </c>
      <c r="F237" s="7" t="s">
        <v>906</v>
      </c>
      <c r="G237" s="7"/>
      <c r="H237" s="7" t="s">
        <v>681</v>
      </c>
      <c r="I237" s="7" t="s">
        <v>682</v>
      </c>
      <c r="J237" s="3">
        <v>1982240663</v>
      </c>
      <c r="K237" s="3" t="s">
        <v>538</v>
      </c>
      <c r="L237" s="3" t="s">
        <v>684</v>
      </c>
      <c r="M237" s="3" t="s">
        <v>538</v>
      </c>
      <c r="N237" s="3" t="s">
        <v>538</v>
      </c>
      <c r="O237" s="3" t="s">
        <v>538</v>
      </c>
      <c r="P237" s="7"/>
      <c r="Q237" s="7" t="s">
        <v>683</v>
      </c>
      <c r="R237" s="7" t="s">
        <v>538</v>
      </c>
      <c r="S237" s="7" t="s">
        <v>684</v>
      </c>
      <c r="T237" s="14">
        <v>110862.27</v>
      </c>
      <c r="U237" s="12">
        <v>45217</v>
      </c>
      <c r="V237" s="12">
        <v>45657</v>
      </c>
      <c r="W237" s="14">
        <v>0</v>
      </c>
    </row>
    <row r="238" spans="1:23" ht="29" x14ac:dyDescent="0.35">
      <c r="A238" s="5" t="s">
        <v>907</v>
      </c>
      <c r="B238" s="6" t="s">
        <v>103</v>
      </c>
      <c r="C238" s="7" t="s">
        <v>537</v>
      </c>
      <c r="D238" s="7" t="s">
        <v>908</v>
      </c>
      <c r="E238" s="7" t="s">
        <v>49</v>
      </c>
      <c r="F238" s="7"/>
      <c r="G238" s="7"/>
      <c r="H238" s="7"/>
      <c r="I238" s="7"/>
      <c r="J238" s="3" t="s">
        <v>909</v>
      </c>
      <c r="K238" s="3" t="s">
        <v>538</v>
      </c>
      <c r="L238" s="3" t="s">
        <v>673</v>
      </c>
      <c r="M238" s="3" t="s">
        <v>538</v>
      </c>
      <c r="N238" s="3" t="s">
        <v>538</v>
      </c>
      <c r="O238" s="3" t="s">
        <v>538</v>
      </c>
      <c r="P238" s="7"/>
      <c r="Q238" s="7" t="s">
        <v>910</v>
      </c>
      <c r="R238" s="7" t="s">
        <v>538</v>
      </c>
      <c r="S238" s="7" t="s">
        <v>673</v>
      </c>
      <c r="T238" s="14">
        <v>2596.6999999999998</v>
      </c>
      <c r="U238" s="12">
        <v>45127</v>
      </c>
      <c r="V238" s="12">
        <v>45137</v>
      </c>
      <c r="W238" s="14">
        <v>2596.6967213114754</v>
      </c>
    </row>
    <row r="239" spans="1:23" ht="29" x14ac:dyDescent="0.35">
      <c r="A239" s="5" t="s">
        <v>911</v>
      </c>
      <c r="B239" s="6" t="s">
        <v>103</v>
      </c>
      <c r="C239" s="7" t="s">
        <v>537</v>
      </c>
      <c r="D239" s="7" t="s">
        <v>912</v>
      </c>
      <c r="E239" s="7" t="s">
        <v>49</v>
      </c>
      <c r="F239" s="7"/>
      <c r="G239" s="7"/>
      <c r="H239" s="7"/>
      <c r="J239" s="3" t="s">
        <v>913</v>
      </c>
      <c r="K239" s="3" t="s">
        <v>538</v>
      </c>
      <c r="L239" s="3" t="s">
        <v>914</v>
      </c>
      <c r="M239" s="3" t="s">
        <v>538</v>
      </c>
      <c r="N239" s="3" t="s">
        <v>538</v>
      </c>
      <c r="O239" s="3" t="s">
        <v>538</v>
      </c>
      <c r="P239" s="7"/>
      <c r="Q239" s="7" t="s">
        <v>915</v>
      </c>
      <c r="R239" s="7" t="s">
        <v>538</v>
      </c>
      <c r="S239" s="7" t="s">
        <v>916</v>
      </c>
      <c r="T239" s="14">
        <v>32500</v>
      </c>
      <c r="U239" s="12">
        <v>45131</v>
      </c>
      <c r="V239" s="12">
        <v>45861</v>
      </c>
      <c r="W239" s="14">
        <v>8279.9500000000007</v>
      </c>
    </row>
    <row r="240" spans="1:23" ht="43.5" x14ac:dyDescent="0.35">
      <c r="A240" s="5" t="s">
        <v>917</v>
      </c>
      <c r="B240" s="6" t="s">
        <v>103</v>
      </c>
      <c r="C240" s="7" t="s">
        <v>537</v>
      </c>
      <c r="D240" s="7" t="s">
        <v>918</v>
      </c>
      <c r="E240" s="7" t="s">
        <v>35</v>
      </c>
      <c r="F240" s="7"/>
      <c r="G240" s="7"/>
      <c r="H240" s="7"/>
      <c r="I240" s="7"/>
      <c r="J240" s="3" t="s">
        <v>538</v>
      </c>
      <c r="K240" s="3" t="s">
        <v>538</v>
      </c>
      <c r="L240" s="3" t="s">
        <v>538</v>
      </c>
      <c r="M240" s="3" t="s">
        <v>538</v>
      </c>
      <c r="N240" s="3" t="s">
        <v>538</v>
      </c>
      <c r="O240" s="3" t="s">
        <v>538</v>
      </c>
      <c r="P240" s="7"/>
      <c r="Q240" s="7" t="s">
        <v>51</v>
      </c>
      <c r="R240" s="7" t="s">
        <v>538</v>
      </c>
      <c r="S240" s="7" t="s">
        <v>919</v>
      </c>
      <c r="T240" s="14">
        <v>54942.8</v>
      </c>
      <c r="U240" s="12">
        <v>45168</v>
      </c>
      <c r="V240" s="12">
        <v>45533</v>
      </c>
      <c r="W240" s="14">
        <v>54942.8</v>
      </c>
    </row>
    <row r="241" spans="1:23" ht="43.5" x14ac:dyDescent="0.35">
      <c r="A241" s="5" t="s">
        <v>920</v>
      </c>
      <c r="B241" s="6" t="s">
        <v>103</v>
      </c>
      <c r="C241" s="7" t="s">
        <v>537</v>
      </c>
      <c r="D241" s="7" t="s">
        <v>921</v>
      </c>
      <c r="E241" s="7" t="s">
        <v>49</v>
      </c>
      <c r="F241" s="7"/>
      <c r="G241" s="7"/>
      <c r="H241" s="7"/>
      <c r="I241" s="7"/>
      <c r="J241" s="3" t="s">
        <v>538</v>
      </c>
      <c r="K241" s="3" t="s">
        <v>538</v>
      </c>
      <c r="L241" s="3" t="s">
        <v>538</v>
      </c>
      <c r="M241" s="3" t="s">
        <v>538</v>
      </c>
      <c r="N241" s="3" t="s">
        <v>538</v>
      </c>
      <c r="O241" s="3" t="s">
        <v>538</v>
      </c>
      <c r="P241" s="7"/>
      <c r="Q241" s="7" t="s">
        <v>922</v>
      </c>
      <c r="R241" s="7" t="s">
        <v>538</v>
      </c>
      <c r="S241" s="7" t="s">
        <v>923</v>
      </c>
      <c r="T241" s="14">
        <v>53302.96</v>
      </c>
      <c r="U241" s="12">
        <v>45144</v>
      </c>
      <c r="V241" s="12">
        <v>46239</v>
      </c>
      <c r="W241" s="14">
        <v>23571.599999999999</v>
      </c>
    </row>
    <row r="242" spans="1:23" ht="72.5" x14ac:dyDescent="0.35">
      <c r="A242" s="5" t="s">
        <v>924</v>
      </c>
      <c r="B242" s="6" t="s">
        <v>103</v>
      </c>
      <c r="C242" s="7" t="s">
        <v>537</v>
      </c>
      <c r="D242" s="7" t="s">
        <v>925</v>
      </c>
      <c r="E242" s="7" t="s">
        <v>64</v>
      </c>
      <c r="F242" s="7"/>
      <c r="G242" s="7"/>
      <c r="H242" s="7"/>
      <c r="I242" s="7"/>
      <c r="J242" s="3" t="s">
        <v>926</v>
      </c>
      <c r="K242" s="3" t="s">
        <v>538</v>
      </c>
      <c r="L242" s="3" t="s">
        <v>927</v>
      </c>
      <c r="M242" s="3" t="s">
        <v>538</v>
      </c>
      <c r="N242" s="3" t="s">
        <v>538</v>
      </c>
      <c r="O242" s="3" t="s">
        <v>538</v>
      </c>
      <c r="P242" s="7"/>
      <c r="Q242" s="7" t="s">
        <v>104</v>
      </c>
      <c r="R242" s="7" t="s">
        <v>538</v>
      </c>
      <c r="S242" s="7" t="s">
        <v>928</v>
      </c>
      <c r="T242" s="14">
        <v>100000</v>
      </c>
      <c r="U242" s="12">
        <v>45200</v>
      </c>
      <c r="V242" s="12">
        <v>45930</v>
      </c>
      <c r="W242" s="14">
        <v>52349.72</v>
      </c>
    </row>
    <row r="243" spans="1:23" x14ac:dyDescent="0.35">
      <c r="A243" s="5" t="s">
        <v>929</v>
      </c>
      <c r="B243" s="6" t="s">
        <v>103</v>
      </c>
      <c r="C243" s="7" t="s">
        <v>537</v>
      </c>
      <c r="D243" s="7" t="s">
        <v>930</v>
      </c>
      <c r="E243" s="7" t="s">
        <v>49</v>
      </c>
      <c r="F243" s="7"/>
      <c r="G243" s="7"/>
      <c r="H243" s="7"/>
      <c r="I243" s="7"/>
      <c r="J243" s="3">
        <v>3082730262</v>
      </c>
      <c r="K243" s="3" t="s">
        <v>538</v>
      </c>
      <c r="L243" s="3" t="s">
        <v>931</v>
      </c>
      <c r="M243" s="3" t="s">
        <v>538</v>
      </c>
      <c r="N243" s="3" t="s">
        <v>538</v>
      </c>
      <c r="O243" s="3" t="s">
        <v>538</v>
      </c>
      <c r="P243" s="7"/>
      <c r="Q243" s="3">
        <v>3082730262</v>
      </c>
      <c r="R243" s="7"/>
      <c r="S243" s="7"/>
      <c r="T243" s="14">
        <v>2598.35</v>
      </c>
      <c r="U243" s="12">
        <v>45168</v>
      </c>
      <c r="V243" s="12">
        <v>45173</v>
      </c>
      <c r="W243" s="14">
        <v>2597.7786885245901</v>
      </c>
    </row>
    <row r="244" spans="1:23" ht="29" x14ac:dyDescent="0.35">
      <c r="A244" s="5" t="s">
        <v>932</v>
      </c>
      <c r="B244" s="6" t="s">
        <v>103</v>
      </c>
      <c r="C244" s="7" t="s">
        <v>537</v>
      </c>
      <c r="D244" s="7" t="s">
        <v>933</v>
      </c>
      <c r="E244" s="7" t="s">
        <v>49</v>
      </c>
      <c r="F244" s="7"/>
      <c r="G244" s="7"/>
      <c r="H244" s="7"/>
      <c r="I244" s="7"/>
      <c r="J244" s="3">
        <v>5282230720</v>
      </c>
      <c r="K244" s="3" t="s">
        <v>538</v>
      </c>
      <c r="L244" s="3" t="s">
        <v>934</v>
      </c>
      <c r="M244" s="3" t="s">
        <v>538</v>
      </c>
      <c r="N244" s="3" t="s">
        <v>538</v>
      </c>
      <c r="O244" s="3" t="s">
        <v>538</v>
      </c>
      <c r="P244" s="7"/>
      <c r="Q244" s="7" t="s">
        <v>935</v>
      </c>
      <c r="R244" s="7" t="s">
        <v>538</v>
      </c>
      <c r="S244" s="7" t="s">
        <v>934</v>
      </c>
      <c r="T244" s="14">
        <v>1750</v>
      </c>
      <c r="U244" s="12">
        <v>45175</v>
      </c>
      <c r="V244" s="12">
        <v>45176</v>
      </c>
      <c r="W244" s="14">
        <v>1569.62</v>
      </c>
    </row>
    <row r="245" spans="1:23" ht="29" x14ac:dyDescent="0.35">
      <c r="A245" s="5" t="s">
        <v>936</v>
      </c>
      <c r="B245" s="6" t="s">
        <v>103</v>
      </c>
      <c r="C245" s="7" t="s">
        <v>537</v>
      </c>
      <c r="D245" s="7" t="s">
        <v>937</v>
      </c>
      <c r="E245" s="7" t="s">
        <v>49</v>
      </c>
      <c r="F245" s="7"/>
      <c r="G245" s="7"/>
      <c r="H245" s="7"/>
      <c r="I245" s="7"/>
      <c r="J245" s="3">
        <v>9337161005</v>
      </c>
      <c r="K245" s="3" t="s">
        <v>538</v>
      </c>
      <c r="L245" s="3" t="s">
        <v>184</v>
      </c>
      <c r="M245" s="3" t="s">
        <v>538</v>
      </c>
      <c r="N245" s="3" t="s">
        <v>538</v>
      </c>
      <c r="O245" s="3" t="s">
        <v>538</v>
      </c>
      <c r="P245" s="7"/>
      <c r="Q245" s="7" t="s">
        <v>183</v>
      </c>
      <c r="R245" s="7" t="s">
        <v>538</v>
      </c>
      <c r="S245" s="7" t="s">
        <v>184</v>
      </c>
      <c r="T245" s="14">
        <v>373</v>
      </c>
      <c r="U245" s="12">
        <v>45203</v>
      </c>
      <c r="V245" s="12">
        <v>45205</v>
      </c>
      <c r="W245" s="14">
        <v>373</v>
      </c>
    </row>
    <row r="246" spans="1:23" x14ac:dyDescent="0.35">
      <c r="A246" s="5" t="s">
        <v>938</v>
      </c>
      <c r="B246" s="6" t="s">
        <v>103</v>
      </c>
      <c r="C246" s="7" t="s">
        <v>537</v>
      </c>
      <c r="D246" s="7" t="s">
        <v>939</v>
      </c>
      <c r="E246" s="7" t="s">
        <v>49</v>
      </c>
      <c r="F246" s="7"/>
      <c r="G246" s="7"/>
      <c r="H246" s="7"/>
      <c r="I246" s="7"/>
      <c r="J246" s="3" t="s">
        <v>538</v>
      </c>
      <c r="K246" s="3" t="s">
        <v>538</v>
      </c>
      <c r="L246" s="3" t="s">
        <v>538</v>
      </c>
      <c r="M246" s="3" t="s">
        <v>538</v>
      </c>
      <c r="N246" s="3" t="s">
        <v>538</v>
      </c>
      <c r="O246" s="3" t="s">
        <v>538</v>
      </c>
      <c r="P246" s="7"/>
      <c r="Q246" s="7" t="s">
        <v>51</v>
      </c>
      <c r="R246" s="7" t="s">
        <v>538</v>
      </c>
      <c r="S246" s="7" t="s">
        <v>919</v>
      </c>
      <c r="T246" s="14">
        <v>39150</v>
      </c>
      <c r="U246" s="12">
        <v>45217</v>
      </c>
      <c r="V246" s="12">
        <v>45582</v>
      </c>
      <c r="W246" s="14">
        <v>39150</v>
      </c>
    </row>
    <row r="247" spans="1:23" ht="58" x14ac:dyDescent="0.35">
      <c r="A247" s="5" t="s">
        <v>940</v>
      </c>
      <c r="B247" s="6" t="s">
        <v>103</v>
      </c>
      <c r="C247" s="7" t="s">
        <v>537</v>
      </c>
      <c r="D247" s="7" t="s">
        <v>941</v>
      </c>
      <c r="E247" s="7" t="s">
        <v>49</v>
      </c>
      <c r="F247" s="7"/>
      <c r="G247" s="7"/>
      <c r="H247" s="7"/>
      <c r="I247" s="7"/>
      <c r="J247" s="3" t="s">
        <v>538</v>
      </c>
      <c r="K247" s="3" t="s">
        <v>538</v>
      </c>
      <c r="L247" s="3" t="s">
        <v>538</v>
      </c>
      <c r="M247" s="3" t="s">
        <v>538</v>
      </c>
      <c r="N247" s="3" t="s">
        <v>538</v>
      </c>
      <c r="O247" s="3" t="s">
        <v>538</v>
      </c>
      <c r="P247" s="7"/>
      <c r="Q247" s="7" t="s">
        <v>665</v>
      </c>
      <c r="R247" s="7" t="s">
        <v>538</v>
      </c>
      <c r="S247" s="7" t="s">
        <v>666</v>
      </c>
      <c r="T247" s="8">
        <v>9000</v>
      </c>
      <c r="U247" s="12">
        <v>45214</v>
      </c>
      <c r="V247" s="12">
        <v>45305</v>
      </c>
      <c r="W247" s="14">
        <v>7480.8</v>
      </c>
    </row>
    <row r="248" spans="1:23" x14ac:dyDescent="0.35">
      <c r="A248" s="5" t="s">
        <v>942</v>
      </c>
      <c r="B248" s="6" t="s">
        <v>103</v>
      </c>
      <c r="C248" s="7" t="s">
        <v>537</v>
      </c>
      <c r="D248" s="7" t="s">
        <v>943</v>
      </c>
      <c r="E248" s="7" t="s">
        <v>49</v>
      </c>
      <c r="F248" s="7"/>
      <c r="G248" s="7"/>
      <c r="H248" s="7"/>
      <c r="I248" s="7"/>
      <c r="J248" s="3" t="s">
        <v>538</v>
      </c>
      <c r="K248" s="3" t="s">
        <v>538</v>
      </c>
      <c r="L248" s="3" t="s">
        <v>944</v>
      </c>
      <c r="M248" s="3" t="s">
        <v>538</v>
      </c>
      <c r="N248" s="3" t="s">
        <v>538</v>
      </c>
      <c r="O248" s="3" t="s">
        <v>538</v>
      </c>
      <c r="P248" s="7"/>
      <c r="Q248" s="7"/>
      <c r="R248" s="7"/>
      <c r="S248" s="7"/>
      <c r="T248" s="14"/>
      <c r="U248" s="12"/>
      <c r="V248" s="12"/>
      <c r="W248" s="14"/>
    </row>
    <row r="249" spans="1:23" ht="29" x14ac:dyDescent="0.35">
      <c r="A249" s="5" t="s">
        <v>945</v>
      </c>
      <c r="B249" s="6" t="s">
        <v>103</v>
      </c>
      <c r="C249" s="7" t="s">
        <v>537</v>
      </c>
      <c r="D249" s="7" t="s">
        <v>946</v>
      </c>
      <c r="E249" s="7" t="s">
        <v>49</v>
      </c>
      <c r="F249" s="7"/>
      <c r="G249" s="7"/>
      <c r="H249" s="7"/>
      <c r="I249" s="7"/>
      <c r="J249" s="3" t="s">
        <v>538</v>
      </c>
      <c r="K249" s="3" t="s">
        <v>538</v>
      </c>
      <c r="L249" s="3" t="s">
        <v>538</v>
      </c>
      <c r="M249" s="3" t="s">
        <v>538</v>
      </c>
      <c r="N249" s="3" t="s">
        <v>538</v>
      </c>
      <c r="O249" s="3" t="s">
        <v>538</v>
      </c>
      <c r="P249" s="7"/>
      <c r="Q249" s="7" t="s">
        <v>66</v>
      </c>
      <c r="R249" s="7" t="s">
        <v>538</v>
      </c>
      <c r="S249" s="7" t="s">
        <v>67</v>
      </c>
      <c r="T249" s="14">
        <v>134600</v>
      </c>
      <c r="U249" s="12">
        <v>45216</v>
      </c>
      <c r="V249" s="12">
        <v>45946</v>
      </c>
      <c r="W249" s="14">
        <v>118803</v>
      </c>
    </row>
    <row r="250" spans="1:23" x14ac:dyDescent="0.35">
      <c r="A250" s="5" t="s">
        <v>947</v>
      </c>
      <c r="B250" s="6" t="s">
        <v>103</v>
      </c>
      <c r="C250" s="7" t="s">
        <v>537</v>
      </c>
      <c r="D250" s="7" t="s">
        <v>948</v>
      </c>
      <c r="E250" s="7" t="s">
        <v>49</v>
      </c>
      <c r="F250" s="7"/>
      <c r="G250" s="7"/>
      <c r="H250" s="7"/>
      <c r="I250" s="7"/>
      <c r="J250" s="3" t="s">
        <v>538</v>
      </c>
      <c r="K250" s="3" t="s">
        <v>538</v>
      </c>
      <c r="L250" s="3" t="s">
        <v>538</v>
      </c>
      <c r="M250" s="3" t="s">
        <v>538</v>
      </c>
      <c r="N250" s="3" t="s">
        <v>538</v>
      </c>
      <c r="O250" s="3" t="s">
        <v>538</v>
      </c>
      <c r="P250" s="7"/>
      <c r="Q250" s="7" t="s">
        <v>658</v>
      </c>
      <c r="R250" s="7"/>
      <c r="S250" s="7" t="s">
        <v>949</v>
      </c>
      <c r="T250" s="14">
        <v>695</v>
      </c>
      <c r="U250" s="12">
        <v>45209</v>
      </c>
      <c r="V250" s="12">
        <v>45575</v>
      </c>
      <c r="W250" s="14">
        <v>695</v>
      </c>
    </row>
    <row r="251" spans="1:23" ht="29" x14ac:dyDescent="0.35">
      <c r="A251" s="5" t="s">
        <v>950</v>
      </c>
      <c r="B251" s="6" t="s">
        <v>103</v>
      </c>
      <c r="C251" s="7" t="s">
        <v>537</v>
      </c>
      <c r="D251" s="7" t="s">
        <v>951</v>
      </c>
      <c r="E251" s="7" t="s">
        <v>49</v>
      </c>
      <c r="F251" s="7"/>
      <c r="G251" s="7"/>
      <c r="H251" s="7"/>
      <c r="I251" s="7"/>
      <c r="J251" s="3" t="s">
        <v>538</v>
      </c>
      <c r="K251" s="3" t="s">
        <v>538</v>
      </c>
      <c r="L251" s="3" t="s">
        <v>538</v>
      </c>
      <c r="M251" s="3" t="s">
        <v>538</v>
      </c>
      <c r="N251" s="3" t="s">
        <v>538</v>
      </c>
      <c r="O251" s="3" t="s">
        <v>538</v>
      </c>
      <c r="P251" s="7"/>
      <c r="Q251" s="7" t="s">
        <v>952</v>
      </c>
      <c r="R251" s="7"/>
      <c r="S251" s="7" t="s">
        <v>953</v>
      </c>
      <c r="T251" s="14">
        <v>50000</v>
      </c>
      <c r="U251" s="12">
        <v>45139</v>
      </c>
      <c r="V251" s="12">
        <v>45869</v>
      </c>
      <c r="W251" s="14">
        <v>41000</v>
      </c>
    </row>
    <row r="252" spans="1:23" ht="29" x14ac:dyDescent="0.35">
      <c r="A252" s="5" t="s">
        <v>500</v>
      </c>
      <c r="B252" s="6" t="s">
        <v>103</v>
      </c>
      <c r="C252" s="7" t="s">
        <v>537</v>
      </c>
      <c r="D252" s="7" t="s">
        <v>954</v>
      </c>
      <c r="E252" s="7" t="s">
        <v>49</v>
      </c>
      <c r="F252" s="7"/>
      <c r="G252" s="7"/>
      <c r="H252" s="7"/>
      <c r="I252" s="7"/>
      <c r="J252" s="3" t="s">
        <v>538</v>
      </c>
      <c r="K252" s="3" t="s">
        <v>538</v>
      </c>
      <c r="L252" s="3" t="s">
        <v>538</v>
      </c>
      <c r="M252" s="3" t="s">
        <v>538</v>
      </c>
      <c r="N252" s="3" t="s">
        <v>538</v>
      </c>
      <c r="O252" s="3" t="s">
        <v>538</v>
      </c>
      <c r="P252" s="7"/>
      <c r="Q252" s="7"/>
      <c r="R252" s="7"/>
      <c r="S252" s="7" t="s">
        <v>955</v>
      </c>
      <c r="T252" s="14">
        <v>671.39</v>
      </c>
      <c r="U252" s="12">
        <v>45139</v>
      </c>
      <c r="V252" s="12">
        <v>45504</v>
      </c>
      <c r="W252" s="14"/>
    </row>
    <row r="253" spans="1:23" ht="29" x14ac:dyDescent="0.35">
      <c r="A253" s="5" t="s">
        <v>956</v>
      </c>
      <c r="B253" s="6" t="s">
        <v>103</v>
      </c>
      <c r="C253" s="7" t="s">
        <v>537</v>
      </c>
      <c r="D253" s="7" t="s">
        <v>957</v>
      </c>
      <c r="E253" s="7" t="s">
        <v>49</v>
      </c>
      <c r="F253" s="7"/>
      <c r="G253" s="7"/>
      <c r="H253" s="7"/>
      <c r="I253" s="7"/>
      <c r="J253" s="3" t="s">
        <v>538</v>
      </c>
      <c r="K253" s="3" t="s">
        <v>538</v>
      </c>
      <c r="L253" s="3" t="s">
        <v>538</v>
      </c>
      <c r="M253" s="3" t="s">
        <v>538</v>
      </c>
      <c r="N253" s="3" t="s">
        <v>538</v>
      </c>
      <c r="O253" s="3" t="s">
        <v>538</v>
      </c>
      <c r="P253" s="7"/>
      <c r="Q253" s="7"/>
      <c r="R253" s="7"/>
      <c r="S253" s="7" t="s">
        <v>958</v>
      </c>
      <c r="T253" s="14">
        <v>1426.8</v>
      </c>
      <c r="U253" s="12">
        <v>44927</v>
      </c>
      <c r="V253" s="12">
        <v>45292</v>
      </c>
      <c r="W253" s="14">
        <v>1426.8</v>
      </c>
    </row>
    <row r="254" spans="1:23" x14ac:dyDescent="0.35">
      <c r="A254" s="5" t="s">
        <v>959</v>
      </c>
      <c r="B254" s="6" t="s">
        <v>103</v>
      </c>
      <c r="C254" s="7" t="s">
        <v>537</v>
      </c>
      <c r="D254" s="7" t="s">
        <v>960</v>
      </c>
      <c r="E254" s="7" t="s">
        <v>49</v>
      </c>
      <c r="F254" s="7"/>
      <c r="G254" s="7"/>
      <c r="H254" s="7"/>
      <c r="I254" s="7"/>
      <c r="J254" s="3" t="s">
        <v>538</v>
      </c>
      <c r="K254" s="3" t="s">
        <v>538</v>
      </c>
      <c r="L254" s="3" t="s">
        <v>538</v>
      </c>
      <c r="M254" s="3" t="s">
        <v>538</v>
      </c>
      <c r="N254" s="3" t="s">
        <v>538</v>
      </c>
      <c r="O254" s="3" t="s">
        <v>538</v>
      </c>
      <c r="P254" s="7"/>
      <c r="Q254" s="7" t="s">
        <v>114</v>
      </c>
      <c r="R254" s="7"/>
      <c r="S254" s="7" t="s">
        <v>961</v>
      </c>
      <c r="T254" s="14">
        <v>12200</v>
      </c>
      <c r="U254" s="12">
        <v>45096</v>
      </c>
      <c r="V254" s="12">
        <v>45462</v>
      </c>
      <c r="W254" s="14">
        <v>12200</v>
      </c>
    </row>
    <row r="255" spans="1:23" ht="29" x14ac:dyDescent="0.35">
      <c r="A255" s="5" t="s">
        <v>962</v>
      </c>
      <c r="B255" s="6" t="s">
        <v>103</v>
      </c>
      <c r="C255" s="7" t="s">
        <v>537</v>
      </c>
      <c r="D255" s="7" t="s">
        <v>960</v>
      </c>
      <c r="E255" s="7" t="s">
        <v>49</v>
      </c>
      <c r="F255" s="7"/>
      <c r="G255" s="7"/>
      <c r="H255" s="7"/>
      <c r="I255" s="7"/>
      <c r="J255" s="3" t="s">
        <v>538</v>
      </c>
      <c r="K255" s="3" t="s">
        <v>538</v>
      </c>
      <c r="L255" s="3" t="s">
        <v>538</v>
      </c>
      <c r="M255" s="3" t="s">
        <v>538</v>
      </c>
      <c r="N255" s="3" t="s">
        <v>538</v>
      </c>
      <c r="O255" s="3" t="s">
        <v>538</v>
      </c>
      <c r="P255" s="7"/>
      <c r="Q255" s="7" t="s">
        <v>963</v>
      </c>
      <c r="R255" s="7"/>
      <c r="S255" s="7" t="s">
        <v>964</v>
      </c>
      <c r="T255" s="14">
        <v>11200</v>
      </c>
      <c r="U255" s="12">
        <v>45096</v>
      </c>
      <c r="V255" s="12">
        <v>45462</v>
      </c>
      <c r="W255" s="14">
        <v>11063.34</v>
      </c>
    </row>
    <row r="256" spans="1:23" ht="43.5" x14ac:dyDescent="0.35">
      <c r="A256" s="5" t="s">
        <v>965</v>
      </c>
      <c r="B256" s="6" t="s">
        <v>103</v>
      </c>
      <c r="C256" s="7" t="s">
        <v>537</v>
      </c>
      <c r="D256" s="7" t="s">
        <v>966</v>
      </c>
      <c r="E256" s="7" t="s">
        <v>49</v>
      </c>
      <c r="F256" s="7"/>
      <c r="G256" s="7"/>
      <c r="H256" s="7"/>
      <c r="I256" s="7"/>
      <c r="J256" s="3" t="s">
        <v>967</v>
      </c>
      <c r="K256" s="3" t="s">
        <v>538</v>
      </c>
      <c r="L256" s="3" t="s">
        <v>968</v>
      </c>
      <c r="M256" s="3" t="s">
        <v>538</v>
      </c>
      <c r="N256" s="3" t="s">
        <v>538</v>
      </c>
      <c r="O256" s="3" t="s">
        <v>538</v>
      </c>
      <c r="P256" s="7"/>
      <c r="Q256" s="7" t="s">
        <v>969</v>
      </c>
      <c r="R256" s="7" t="s">
        <v>538</v>
      </c>
      <c r="S256" s="7" t="s">
        <v>970</v>
      </c>
      <c r="T256" s="14">
        <v>135003.32999999999</v>
      </c>
      <c r="U256" s="12">
        <v>45212</v>
      </c>
      <c r="V256" s="12">
        <v>45942</v>
      </c>
      <c r="W256" s="14">
        <v>28589.759999999998</v>
      </c>
    </row>
    <row r="257" spans="1:23" ht="29" x14ac:dyDescent="0.35">
      <c r="A257" s="2" t="s">
        <v>971</v>
      </c>
      <c r="B257" s="6" t="s">
        <v>103</v>
      </c>
      <c r="C257" s="7" t="s">
        <v>537</v>
      </c>
      <c r="D257" s="3" t="s">
        <v>972</v>
      </c>
      <c r="E257" s="3" t="s">
        <v>973</v>
      </c>
      <c r="L257" s="3" t="s">
        <v>974</v>
      </c>
      <c r="Q257" s="7"/>
      <c r="S257" s="3" t="s">
        <v>1624</v>
      </c>
      <c r="T257" s="8">
        <v>26250</v>
      </c>
      <c r="U257" s="9">
        <v>45292</v>
      </c>
      <c r="V257" s="9">
        <v>45657</v>
      </c>
      <c r="W257" s="8">
        <v>24393.64</v>
      </c>
    </row>
    <row r="258" spans="1:23" ht="29" x14ac:dyDescent="0.35">
      <c r="A258" s="2" t="s">
        <v>975</v>
      </c>
      <c r="B258" s="6" t="s">
        <v>103</v>
      </c>
      <c r="C258" s="7" t="s">
        <v>537</v>
      </c>
      <c r="D258" s="3" t="s">
        <v>976</v>
      </c>
      <c r="E258" s="3" t="s">
        <v>973</v>
      </c>
      <c r="J258" s="7" t="s">
        <v>109</v>
      </c>
      <c r="L258" s="3" t="s">
        <v>339</v>
      </c>
      <c r="Q258" s="7"/>
      <c r="S258" s="3" t="s">
        <v>1625</v>
      </c>
      <c r="T258" s="8">
        <v>18000</v>
      </c>
      <c r="U258" s="9">
        <v>45292</v>
      </c>
      <c r="V258" s="9">
        <v>45657</v>
      </c>
      <c r="W258" s="8">
        <v>9950</v>
      </c>
    </row>
    <row r="259" spans="1:23" ht="43.5" x14ac:dyDescent="0.35">
      <c r="A259" s="2" t="s">
        <v>977</v>
      </c>
      <c r="B259" s="6" t="s">
        <v>103</v>
      </c>
      <c r="C259" s="7" t="s">
        <v>537</v>
      </c>
      <c r="D259" s="3" t="s">
        <v>978</v>
      </c>
      <c r="E259" s="3" t="s">
        <v>973</v>
      </c>
      <c r="J259" s="7" t="s">
        <v>564</v>
      </c>
      <c r="L259" s="3" t="s">
        <v>979</v>
      </c>
      <c r="Q259" s="7" t="s">
        <v>564</v>
      </c>
      <c r="S259" s="3" t="s">
        <v>979</v>
      </c>
      <c r="T259" s="8">
        <v>49771.8</v>
      </c>
      <c r="U259" s="9">
        <v>45292</v>
      </c>
      <c r="V259" s="9">
        <v>45657</v>
      </c>
      <c r="W259" s="8">
        <v>49771.81</v>
      </c>
    </row>
    <row r="260" spans="1:23" ht="29" x14ac:dyDescent="0.35">
      <c r="A260" s="2" t="s">
        <v>980</v>
      </c>
      <c r="B260" s="6" t="s">
        <v>103</v>
      </c>
      <c r="C260" s="7" t="s">
        <v>537</v>
      </c>
      <c r="D260" s="3" t="s">
        <v>981</v>
      </c>
      <c r="E260" s="3" t="s">
        <v>49</v>
      </c>
      <c r="J260" s="3" t="s">
        <v>982</v>
      </c>
      <c r="L260" s="3" t="s">
        <v>983</v>
      </c>
      <c r="Q260" s="7" t="s">
        <v>984</v>
      </c>
      <c r="S260" s="3" t="s">
        <v>985</v>
      </c>
      <c r="T260" s="8">
        <v>65800</v>
      </c>
      <c r="U260" s="9">
        <v>45230</v>
      </c>
      <c r="V260" s="9">
        <v>45565</v>
      </c>
      <c r="W260" s="8">
        <v>65471</v>
      </c>
    </row>
    <row r="261" spans="1:23" ht="29" x14ac:dyDescent="0.35">
      <c r="A261" s="2" t="s">
        <v>986</v>
      </c>
      <c r="B261" s="6" t="s">
        <v>103</v>
      </c>
      <c r="C261" s="3" t="s">
        <v>537</v>
      </c>
      <c r="D261" s="3" t="s">
        <v>560</v>
      </c>
      <c r="E261" s="3" t="s">
        <v>973</v>
      </c>
      <c r="J261" s="7" t="s">
        <v>270</v>
      </c>
      <c r="L261" s="3" t="s">
        <v>337</v>
      </c>
      <c r="Q261" s="7" t="s">
        <v>270</v>
      </c>
      <c r="S261" s="3" t="s">
        <v>337</v>
      </c>
      <c r="T261" s="8">
        <v>10600</v>
      </c>
      <c r="U261" s="9">
        <v>45292</v>
      </c>
      <c r="V261" s="9">
        <v>45657</v>
      </c>
      <c r="W261" s="8">
        <v>7910.25</v>
      </c>
    </row>
    <row r="262" spans="1:23" x14ac:dyDescent="0.35">
      <c r="A262" s="2" t="s">
        <v>987</v>
      </c>
      <c r="B262" s="6" t="s">
        <v>103</v>
      </c>
      <c r="C262" s="3" t="s">
        <v>537</v>
      </c>
      <c r="D262" s="3" t="s">
        <v>557</v>
      </c>
      <c r="E262" s="3" t="s">
        <v>973</v>
      </c>
      <c r="J262" s="7" t="s">
        <v>270</v>
      </c>
      <c r="L262" s="3" t="s">
        <v>337</v>
      </c>
      <c r="Q262" s="7" t="s">
        <v>270</v>
      </c>
      <c r="S262" s="3" t="s">
        <v>337</v>
      </c>
      <c r="T262" s="8">
        <v>39000</v>
      </c>
      <c r="U262" s="9">
        <v>45292</v>
      </c>
      <c r="V262" s="9">
        <v>45657</v>
      </c>
      <c r="W262" s="8">
        <v>38853.75</v>
      </c>
    </row>
    <row r="263" spans="1:23" ht="29" x14ac:dyDescent="0.35">
      <c r="A263" s="2" t="s">
        <v>988</v>
      </c>
      <c r="B263" s="6" t="s">
        <v>103</v>
      </c>
      <c r="C263" s="3" t="s">
        <v>537</v>
      </c>
      <c r="D263" s="3" t="s">
        <v>551</v>
      </c>
      <c r="E263" s="3" t="s">
        <v>973</v>
      </c>
      <c r="J263" s="7" t="s">
        <v>989</v>
      </c>
      <c r="L263" s="7" t="s">
        <v>346</v>
      </c>
      <c r="Q263" s="7" t="s">
        <v>989</v>
      </c>
      <c r="S263" s="7" t="s">
        <v>346</v>
      </c>
      <c r="T263" s="8">
        <v>12000</v>
      </c>
      <c r="U263" s="9">
        <v>45292</v>
      </c>
      <c r="V263" s="9">
        <v>45657</v>
      </c>
      <c r="W263" s="8">
        <v>11955</v>
      </c>
    </row>
    <row r="264" spans="1:23" ht="29" x14ac:dyDescent="0.35">
      <c r="A264" s="2" t="s">
        <v>990</v>
      </c>
      <c r="B264" s="6" t="s">
        <v>103</v>
      </c>
      <c r="C264" s="3" t="s">
        <v>537</v>
      </c>
      <c r="D264" s="3" t="s">
        <v>554</v>
      </c>
      <c r="E264" s="3" t="s">
        <v>973</v>
      </c>
      <c r="J264" s="7" t="s">
        <v>991</v>
      </c>
      <c r="L264" s="3" t="s">
        <v>992</v>
      </c>
      <c r="Q264" s="7" t="s">
        <v>991</v>
      </c>
      <c r="S264" s="3" t="s">
        <v>992</v>
      </c>
      <c r="T264" s="8">
        <v>5500</v>
      </c>
      <c r="U264" s="9">
        <v>45292</v>
      </c>
      <c r="V264" s="9">
        <v>45292</v>
      </c>
      <c r="W264" s="8">
        <v>5479.36</v>
      </c>
    </row>
    <row r="265" spans="1:23" ht="29" x14ac:dyDescent="0.35">
      <c r="A265" s="2" t="s">
        <v>879</v>
      </c>
      <c r="B265" s="6" t="s">
        <v>103</v>
      </c>
      <c r="C265" s="7" t="s">
        <v>34</v>
      </c>
      <c r="D265" s="3" t="s">
        <v>880</v>
      </c>
      <c r="E265" s="7" t="s">
        <v>35</v>
      </c>
      <c r="J265" s="7"/>
      <c r="M265" s="3" t="s">
        <v>881</v>
      </c>
      <c r="O265" s="7" t="s">
        <v>882</v>
      </c>
      <c r="P265" s="7" t="s">
        <v>883</v>
      </c>
      <c r="Q265" s="7"/>
      <c r="T265" s="8">
        <v>31824</v>
      </c>
      <c r="U265" s="9">
        <v>45100</v>
      </c>
      <c r="V265" s="9">
        <v>45200</v>
      </c>
      <c r="W265" s="8">
        <v>31824</v>
      </c>
    </row>
    <row r="266" spans="1:23" ht="43.5" x14ac:dyDescent="0.35">
      <c r="A266" s="2">
        <v>9858193637</v>
      </c>
      <c r="B266" s="6" t="s">
        <v>103</v>
      </c>
      <c r="C266" s="7" t="s">
        <v>34</v>
      </c>
      <c r="D266" s="3" t="s">
        <v>151</v>
      </c>
      <c r="E266" s="3" t="s">
        <v>64</v>
      </c>
      <c r="J266" s="7"/>
      <c r="T266" s="8"/>
      <c r="U266" s="12"/>
      <c r="V266" s="12"/>
    </row>
    <row r="267" spans="1:23" ht="29" x14ac:dyDescent="0.35">
      <c r="A267" s="2" t="s">
        <v>889</v>
      </c>
      <c r="B267" s="6" t="s">
        <v>103</v>
      </c>
      <c r="C267" s="7" t="s">
        <v>34</v>
      </c>
      <c r="D267" s="3" t="s">
        <v>890</v>
      </c>
      <c r="E267" s="3" t="s">
        <v>891</v>
      </c>
      <c r="J267" s="7" t="s">
        <v>892</v>
      </c>
      <c r="L267" s="3" t="s">
        <v>893</v>
      </c>
      <c r="Q267" s="3" t="s">
        <v>407</v>
      </c>
      <c r="S267" s="3" t="s">
        <v>993</v>
      </c>
      <c r="T267" s="8">
        <v>588960</v>
      </c>
      <c r="U267" s="12">
        <v>45261</v>
      </c>
      <c r="V267" s="12">
        <v>46356</v>
      </c>
      <c r="W267" s="4">
        <v>146503.79999999999</v>
      </c>
    </row>
    <row r="268" spans="1:23" ht="29" x14ac:dyDescent="0.35">
      <c r="A268" s="2" t="s">
        <v>994</v>
      </c>
      <c r="B268" s="6" t="s">
        <v>103</v>
      </c>
      <c r="C268" s="7" t="s">
        <v>34</v>
      </c>
      <c r="D268" s="3" t="s">
        <v>995</v>
      </c>
      <c r="E268" s="3" t="s">
        <v>49</v>
      </c>
      <c r="J268" s="7" t="s">
        <v>996</v>
      </c>
      <c r="L268" s="3" t="s">
        <v>997</v>
      </c>
      <c r="Q268" s="3" t="s">
        <v>998</v>
      </c>
      <c r="S268" s="3" t="s">
        <v>999</v>
      </c>
      <c r="T268" s="8">
        <v>68474</v>
      </c>
      <c r="U268" s="12">
        <v>45175</v>
      </c>
      <c r="V268" s="12">
        <v>45235</v>
      </c>
      <c r="W268" s="1">
        <v>68474</v>
      </c>
    </row>
    <row r="269" spans="1:23" ht="29" x14ac:dyDescent="0.35">
      <c r="A269" s="2" t="s">
        <v>1000</v>
      </c>
      <c r="B269" s="6" t="s">
        <v>103</v>
      </c>
      <c r="C269" s="7" t="s">
        <v>34</v>
      </c>
      <c r="D269" s="3" t="s">
        <v>1001</v>
      </c>
      <c r="E269" s="3" t="s">
        <v>49</v>
      </c>
      <c r="J269" s="7" t="s">
        <v>247</v>
      </c>
      <c r="L269" s="3" t="s">
        <v>535</v>
      </c>
      <c r="Q269" s="7" t="s">
        <v>247</v>
      </c>
      <c r="S269" s="3" t="s">
        <v>535</v>
      </c>
      <c r="T269" s="8">
        <v>14500</v>
      </c>
      <c r="U269" s="12">
        <v>45200</v>
      </c>
      <c r="V269" s="12">
        <v>45322</v>
      </c>
      <c r="W269" s="4">
        <v>0</v>
      </c>
    </row>
    <row r="270" spans="1:23" ht="29" x14ac:dyDescent="0.35">
      <c r="A270" s="5" t="s">
        <v>1002</v>
      </c>
      <c r="B270" s="6">
        <v>80204250585</v>
      </c>
      <c r="C270" s="7" t="s">
        <v>34</v>
      </c>
      <c r="D270" s="7" t="s">
        <v>1003</v>
      </c>
      <c r="E270" s="7" t="s">
        <v>49</v>
      </c>
      <c r="F270" s="7"/>
      <c r="G270" s="7"/>
      <c r="H270" s="7"/>
      <c r="I270" s="7"/>
      <c r="J270" s="7" t="s">
        <v>410</v>
      </c>
      <c r="K270" s="7"/>
      <c r="L270" s="3" t="s">
        <v>411</v>
      </c>
      <c r="M270" s="7"/>
      <c r="N270" s="7"/>
      <c r="O270" s="7"/>
      <c r="P270" s="7"/>
      <c r="Q270" s="7" t="s">
        <v>410</v>
      </c>
      <c r="S270" s="3" t="s">
        <v>411</v>
      </c>
      <c r="T270" s="16">
        <v>15000</v>
      </c>
      <c r="U270" s="12">
        <v>45243</v>
      </c>
      <c r="V270" s="12">
        <v>45973</v>
      </c>
      <c r="W270" s="16">
        <v>14925</v>
      </c>
    </row>
    <row r="271" spans="1:23" x14ac:dyDescent="0.35">
      <c r="A271" s="5" t="s">
        <v>1004</v>
      </c>
      <c r="B271" s="6">
        <v>80204250585</v>
      </c>
      <c r="C271" s="7" t="s">
        <v>34</v>
      </c>
      <c r="D271" s="7" t="s">
        <v>1005</v>
      </c>
      <c r="E271" s="7" t="s">
        <v>49</v>
      </c>
      <c r="F271" s="7"/>
      <c r="G271" s="7"/>
      <c r="H271" s="7"/>
      <c r="I271" s="7"/>
      <c r="J271" s="7" t="s">
        <v>741</v>
      </c>
      <c r="K271" s="7"/>
      <c r="L271" s="3" t="s">
        <v>1006</v>
      </c>
      <c r="M271" s="7"/>
      <c r="N271" s="7"/>
      <c r="O271" s="7"/>
      <c r="P271" s="7"/>
      <c r="Q271" s="7" t="s">
        <v>741</v>
      </c>
      <c r="S271" s="3" t="s">
        <v>1006</v>
      </c>
      <c r="T271" s="16">
        <v>803.42</v>
      </c>
      <c r="U271" s="12">
        <v>45100</v>
      </c>
      <c r="V271" s="12">
        <v>45103</v>
      </c>
      <c r="W271" s="16">
        <v>803.42</v>
      </c>
    </row>
    <row r="272" spans="1:23" ht="29" x14ac:dyDescent="0.35">
      <c r="A272" s="5" t="s">
        <v>1007</v>
      </c>
      <c r="B272" s="6">
        <v>80204250585</v>
      </c>
      <c r="C272" s="7" t="s">
        <v>34</v>
      </c>
      <c r="D272" s="7" t="s">
        <v>1008</v>
      </c>
      <c r="E272" s="7" t="s">
        <v>49</v>
      </c>
      <c r="F272" s="7"/>
      <c r="G272" s="7"/>
      <c r="H272" s="7"/>
      <c r="I272" s="7"/>
      <c r="J272" s="7" t="s">
        <v>1009</v>
      </c>
      <c r="K272" s="7"/>
      <c r="L272" s="3" t="s">
        <v>1010</v>
      </c>
      <c r="M272" s="7"/>
      <c r="N272" s="7"/>
      <c r="O272" s="7"/>
      <c r="P272" s="7"/>
      <c r="Q272" s="7" t="s">
        <v>1009</v>
      </c>
      <c r="S272" s="3" t="s">
        <v>1010</v>
      </c>
      <c r="T272" s="16">
        <v>30000</v>
      </c>
      <c r="U272" s="12">
        <v>45007</v>
      </c>
      <c r="V272" s="12">
        <v>45737</v>
      </c>
      <c r="W272" s="16">
        <v>23971.51</v>
      </c>
    </row>
    <row r="273" spans="1:23" ht="29" x14ac:dyDescent="0.35">
      <c r="A273" s="5" t="s">
        <v>1011</v>
      </c>
      <c r="B273" s="6">
        <v>80204250585</v>
      </c>
      <c r="C273" s="7" t="s">
        <v>34</v>
      </c>
      <c r="D273" s="7" t="s">
        <v>1012</v>
      </c>
      <c r="E273" s="7" t="s">
        <v>49</v>
      </c>
      <c r="F273" s="7"/>
      <c r="G273" s="7"/>
      <c r="H273" s="7"/>
      <c r="I273" s="7"/>
      <c r="J273" s="7" t="s">
        <v>464</v>
      </c>
      <c r="K273" s="7"/>
      <c r="L273" s="3" t="s">
        <v>465</v>
      </c>
      <c r="M273" s="7"/>
      <c r="N273" s="7"/>
      <c r="O273" s="7"/>
      <c r="P273" s="7"/>
      <c r="Q273" s="7" t="s">
        <v>464</v>
      </c>
      <c r="S273" s="3" t="s">
        <v>465</v>
      </c>
      <c r="T273" s="16">
        <v>6930</v>
      </c>
      <c r="U273" s="12">
        <v>44711</v>
      </c>
      <c r="V273" s="12">
        <v>45442</v>
      </c>
      <c r="W273" s="16">
        <v>6810.54</v>
      </c>
    </row>
    <row r="274" spans="1:23" ht="29" x14ac:dyDescent="0.35">
      <c r="A274" s="5" t="s">
        <v>1013</v>
      </c>
      <c r="B274" s="6" t="s">
        <v>103</v>
      </c>
      <c r="C274" s="7" t="s">
        <v>537</v>
      </c>
      <c r="D274" s="7" t="s">
        <v>1014</v>
      </c>
      <c r="E274" s="3" t="s">
        <v>38</v>
      </c>
      <c r="G274" s="7"/>
      <c r="H274" s="7"/>
      <c r="I274" s="7"/>
      <c r="J274" s="7"/>
      <c r="K274" s="3" t="s">
        <v>538</v>
      </c>
      <c r="L274" s="3" t="s">
        <v>538</v>
      </c>
      <c r="M274" s="3" t="s">
        <v>538</v>
      </c>
      <c r="N274" s="3" t="s">
        <v>538</v>
      </c>
      <c r="O274" s="3" t="s">
        <v>538</v>
      </c>
      <c r="P274" s="3" t="s">
        <v>538</v>
      </c>
      <c r="Q274" s="7"/>
      <c r="R274" s="7" t="s">
        <v>538</v>
      </c>
      <c r="S274" s="7" t="s">
        <v>1015</v>
      </c>
      <c r="T274" s="14">
        <v>11800</v>
      </c>
      <c r="U274" s="9">
        <v>45244</v>
      </c>
      <c r="V274" s="9">
        <v>45974</v>
      </c>
      <c r="W274" s="4">
        <v>7338.15</v>
      </c>
    </row>
    <row r="275" spans="1:23" ht="43.5" x14ac:dyDescent="0.35">
      <c r="A275" s="5" t="s">
        <v>1016</v>
      </c>
      <c r="B275" s="6" t="s">
        <v>103</v>
      </c>
      <c r="C275" s="7" t="s">
        <v>537</v>
      </c>
      <c r="D275" s="7" t="s">
        <v>1017</v>
      </c>
      <c r="E275" s="7" t="s">
        <v>35</v>
      </c>
      <c r="F275" s="7"/>
      <c r="G275" s="7"/>
      <c r="H275" s="7"/>
      <c r="I275" s="7"/>
      <c r="J275" s="3" t="s">
        <v>538</v>
      </c>
      <c r="K275" s="3" t="s">
        <v>538</v>
      </c>
      <c r="L275" s="3" t="s">
        <v>538</v>
      </c>
      <c r="M275" s="3" t="s">
        <v>538</v>
      </c>
      <c r="N275" s="3" t="s">
        <v>538</v>
      </c>
      <c r="O275" s="3" t="s">
        <v>538</v>
      </c>
      <c r="P275" s="7"/>
      <c r="Q275" s="7" t="s">
        <v>538</v>
      </c>
      <c r="R275" s="7" t="s">
        <v>538</v>
      </c>
      <c r="S275" s="7" t="s">
        <v>1018</v>
      </c>
      <c r="T275" s="14">
        <v>41534.5</v>
      </c>
      <c r="U275" s="12">
        <v>45323</v>
      </c>
      <c r="V275" s="12">
        <v>45688</v>
      </c>
      <c r="W275" s="13">
        <v>10271.540000000001</v>
      </c>
    </row>
    <row r="276" spans="1:23" x14ac:dyDescent="0.35">
      <c r="A276" s="5" t="s">
        <v>1019</v>
      </c>
      <c r="B276" s="6" t="s">
        <v>103</v>
      </c>
      <c r="C276" s="7" t="s">
        <v>537</v>
      </c>
      <c r="D276" s="7" t="s">
        <v>1020</v>
      </c>
      <c r="E276" s="7" t="s">
        <v>49</v>
      </c>
      <c r="F276" s="7"/>
      <c r="G276" s="7"/>
      <c r="H276" s="7"/>
      <c r="I276" s="7"/>
      <c r="J276" s="3" t="s">
        <v>538</v>
      </c>
      <c r="K276" s="3" t="s">
        <v>538</v>
      </c>
      <c r="L276" s="3" t="s">
        <v>538</v>
      </c>
      <c r="M276" s="3" t="s">
        <v>538</v>
      </c>
      <c r="N276" s="3" t="s">
        <v>538</v>
      </c>
      <c r="O276" s="3" t="s">
        <v>538</v>
      </c>
      <c r="P276" s="7"/>
      <c r="Q276" s="7" t="s">
        <v>66</v>
      </c>
      <c r="R276" s="7" t="s">
        <v>538</v>
      </c>
      <c r="S276" s="7" t="s">
        <v>67</v>
      </c>
      <c r="T276" s="14">
        <v>12271</v>
      </c>
      <c r="U276" s="12">
        <v>45272</v>
      </c>
      <c r="V276" s="12">
        <v>45289</v>
      </c>
      <c r="W276" s="14">
        <v>12271</v>
      </c>
    </row>
    <row r="277" spans="1:23" ht="29" x14ac:dyDescent="0.35">
      <c r="A277" s="5" t="s">
        <v>1021</v>
      </c>
      <c r="B277" s="6" t="s">
        <v>103</v>
      </c>
      <c r="C277" s="7" t="s">
        <v>537</v>
      </c>
      <c r="D277" s="7" t="s">
        <v>1022</v>
      </c>
      <c r="E277" s="7" t="s">
        <v>49</v>
      </c>
      <c r="F277" s="7"/>
      <c r="G277" s="7"/>
      <c r="H277" s="7"/>
      <c r="I277" s="7"/>
      <c r="J277" s="3" t="s">
        <v>538</v>
      </c>
      <c r="K277" s="3" t="s">
        <v>538</v>
      </c>
      <c r="L277" s="3" t="s">
        <v>538</v>
      </c>
      <c r="M277" s="3" t="s">
        <v>538</v>
      </c>
      <c r="N277" s="3" t="s">
        <v>538</v>
      </c>
      <c r="O277" s="3" t="s">
        <v>538</v>
      </c>
      <c r="P277" s="7"/>
      <c r="Q277" s="3" t="s">
        <v>802</v>
      </c>
      <c r="R277" s="7" t="s">
        <v>538</v>
      </c>
      <c r="S277" s="7" t="s">
        <v>803</v>
      </c>
      <c r="T277" s="14">
        <v>300</v>
      </c>
      <c r="U277" s="12">
        <v>45281</v>
      </c>
      <c r="V277" s="12">
        <v>45291</v>
      </c>
      <c r="W277" s="14">
        <v>300</v>
      </c>
    </row>
    <row r="278" spans="1:23" ht="29" x14ac:dyDescent="0.35">
      <c r="A278" s="5" t="s">
        <v>1023</v>
      </c>
      <c r="B278" s="6" t="s">
        <v>103</v>
      </c>
      <c r="C278" s="7" t="s">
        <v>537</v>
      </c>
      <c r="D278" s="7" t="s">
        <v>1024</v>
      </c>
      <c r="E278" s="7" t="s">
        <v>49</v>
      </c>
      <c r="F278" s="7"/>
      <c r="G278" s="7"/>
      <c r="H278" s="7"/>
      <c r="I278" s="7"/>
      <c r="J278" s="3" t="s">
        <v>538</v>
      </c>
      <c r="K278" s="3" t="s">
        <v>538</v>
      </c>
      <c r="L278" s="3" t="s">
        <v>538</v>
      </c>
      <c r="M278" s="3" t="s">
        <v>538</v>
      </c>
      <c r="N278" s="3" t="s">
        <v>538</v>
      </c>
      <c r="O278" s="3" t="s">
        <v>538</v>
      </c>
      <c r="P278" s="7"/>
      <c r="Q278" s="3">
        <v>11484370967</v>
      </c>
      <c r="R278" s="7" t="s">
        <v>538</v>
      </c>
      <c r="S278" s="7" t="s">
        <v>713</v>
      </c>
      <c r="T278" s="14">
        <v>250</v>
      </c>
      <c r="U278" s="12">
        <v>45281</v>
      </c>
      <c r="V278" s="12">
        <v>45291</v>
      </c>
      <c r="W278" s="14">
        <v>250</v>
      </c>
    </row>
    <row r="279" spans="1:23" ht="58" x14ac:dyDescent="0.35">
      <c r="A279" s="5" t="s">
        <v>1025</v>
      </c>
      <c r="B279" s="6" t="s">
        <v>103</v>
      </c>
      <c r="C279" s="7" t="s">
        <v>537</v>
      </c>
      <c r="D279" s="7" t="s">
        <v>1026</v>
      </c>
      <c r="E279" s="7" t="s">
        <v>49</v>
      </c>
      <c r="F279" s="7"/>
      <c r="G279" s="7"/>
      <c r="H279" s="7"/>
      <c r="I279" s="7"/>
      <c r="J279" s="3" t="s">
        <v>538</v>
      </c>
      <c r="K279" s="3" t="s">
        <v>538</v>
      </c>
      <c r="L279" s="3" t="s">
        <v>538</v>
      </c>
      <c r="M279" s="3" t="s">
        <v>538</v>
      </c>
      <c r="N279" s="3" t="s">
        <v>538</v>
      </c>
      <c r="O279" s="3" t="s">
        <v>538</v>
      </c>
      <c r="P279" s="7"/>
      <c r="Q279" s="7" t="s">
        <v>538</v>
      </c>
      <c r="R279" s="7" t="s">
        <v>538</v>
      </c>
      <c r="S279" s="7" t="s">
        <v>828</v>
      </c>
      <c r="T279" s="14">
        <v>530</v>
      </c>
      <c r="U279" s="12">
        <v>45281</v>
      </c>
      <c r="V279" s="12">
        <v>45291</v>
      </c>
      <c r="W279" s="14">
        <v>530</v>
      </c>
    </row>
    <row r="280" spans="1:23" ht="43.5" x14ac:dyDescent="0.35">
      <c r="A280" s="5" t="s">
        <v>1027</v>
      </c>
      <c r="B280" s="6" t="s">
        <v>103</v>
      </c>
      <c r="C280" s="7" t="s">
        <v>537</v>
      </c>
      <c r="D280" s="7" t="s">
        <v>1028</v>
      </c>
      <c r="E280" s="7" t="s">
        <v>49</v>
      </c>
      <c r="F280" s="7"/>
      <c r="G280" s="7"/>
      <c r="H280" s="7"/>
      <c r="I280" s="7"/>
      <c r="J280" s="3" t="s">
        <v>538</v>
      </c>
      <c r="K280" s="3" t="s">
        <v>538</v>
      </c>
      <c r="L280" s="3" t="s">
        <v>538</v>
      </c>
      <c r="M280" s="3" t="s">
        <v>538</v>
      </c>
      <c r="N280" s="3" t="s">
        <v>538</v>
      </c>
      <c r="O280" s="3" t="s">
        <v>538</v>
      </c>
      <c r="P280" s="7"/>
      <c r="Q280" s="7"/>
      <c r="R280" s="7"/>
      <c r="S280" s="7" t="s">
        <v>140</v>
      </c>
      <c r="T280" s="14">
        <v>1195.31</v>
      </c>
      <c r="U280" s="12">
        <v>45281</v>
      </c>
      <c r="V280" s="12">
        <v>45291</v>
      </c>
      <c r="W280" s="4">
        <v>1453.7</v>
      </c>
    </row>
    <row r="281" spans="1:23" ht="43.5" x14ac:dyDescent="0.35">
      <c r="A281" s="5" t="s">
        <v>1029</v>
      </c>
      <c r="B281" s="6" t="s">
        <v>103</v>
      </c>
      <c r="C281" s="7" t="s">
        <v>537</v>
      </c>
      <c r="D281" s="7" t="s">
        <v>1030</v>
      </c>
      <c r="E281" s="7" t="s">
        <v>35</v>
      </c>
      <c r="F281" s="7"/>
      <c r="G281" s="7"/>
      <c r="H281" s="7"/>
      <c r="I281" s="7"/>
      <c r="J281" s="3" t="s">
        <v>538</v>
      </c>
      <c r="K281" s="3" t="s">
        <v>538</v>
      </c>
      <c r="L281" s="3" t="s">
        <v>538</v>
      </c>
      <c r="M281" s="3" t="s">
        <v>538</v>
      </c>
      <c r="N281" s="3" t="s">
        <v>538</v>
      </c>
      <c r="O281" s="3" t="s">
        <v>538</v>
      </c>
      <c r="P281" s="7"/>
      <c r="Q281" s="7" t="s">
        <v>538</v>
      </c>
      <c r="R281" s="7" t="s">
        <v>538</v>
      </c>
      <c r="S281" s="7" t="s">
        <v>1018</v>
      </c>
      <c r="T281" s="14">
        <v>236278.86</v>
      </c>
      <c r="U281" s="12">
        <v>45279</v>
      </c>
      <c r="V281" s="12">
        <v>46374</v>
      </c>
      <c r="W281" s="13">
        <v>236278.86</v>
      </c>
    </row>
    <row r="282" spans="1:23" ht="29" x14ac:dyDescent="0.35">
      <c r="A282" s="5" t="s">
        <v>1031</v>
      </c>
      <c r="B282" s="6" t="s">
        <v>103</v>
      </c>
      <c r="C282" s="7" t="s">
        <v>537</v>
      </c>
      <c r="D282" s="7" t="s">
        <v>1032</v>
      </c>
      <c r="E282" s="7" t="s">
        <v>35</v>
      </c>
      <c r="F282" s="7"/>
      <c r="G282" s="7"/>
      <c r="H282" s="7"/>
      <c r="I282" s="7"/>
      <c r="J282" s="3" t="s">
        <v>538</v>
      </c>
      <c r="K282" s="3" t="s">
        <v>538</v>
      </c>
      <c r="L282" s="3" t="s">
        <v>538</v>
      </c>
      <c r="M282" s="3" t="s">
        <v>538</v>
      </c>
      <c r="N282" s="3" t="s">
        <v>538</v>
      </c>
      <c r="O282" s="3" t="s">
        <v>538</v>
      </c>
      <c r="P282" s="7"/>
      <c r="Q282" s="7" t="s">
        <v>87</v>
      </c>
      <c r="R282" s="7" t="s">
        <v>538</v>
      </c>
      <c r="S282" s="7" t="s">
        <v>544</v>
      </c>
      <c r="T282" s="14">
        <v>158080.70000000001</v>
      </c>
      <c r="U282" s="12">
        <v>45299</v>
      </c>
      <c r="V282" s="12">
        <v>47125</v>
      </c>
      <c r="W282" s="13">
        <v>27854.19</v>
      </c>
    </row>
    <row r="283" spans="1:23" ht="29" x14ac:dyDescent="0.35">
      <c r="A283" s="5" t="s">
        <v>1033</v>
      </c>
      <c r="B283" s="6" t="s">
        <v>103</v>
      </c>
      <c r="C283" s="7" t="s">
        <v>537</v>
      </c>
      <c r="D283" s="7" t="s">
        <v>1034</v>
      </c>
      <c r="E283" s="7" t="s">
        <v>35</v>
      </c>
      <c r="F283" s="7"/>
      <c r="G283" s="7"/>
      <c r="H283" s="7"/>
      <c r="I283" s="7"/>
      <c r="J283" s="3" t="s">
        <v>538</v>
      </c>
      <c r="K283" s="3" t="s">
        <v>538</v>
      </c>
      <c r="L283" s="3" t="s">
        <v>538</v>
      </c>
      <c r="M283" s="3" t="s">
        <v>538</v>
      </c>
      <c r="N283" s="3" t="s">
        <v>538</v>
      </c>
      <c r="O283" s="3" t="s">
        <v>538</v>
      </c>
      <c r="P283" s="7"/>
      <c r="Q283" s="7" t="s">
        <v>87</v>
      </c>
      <c r="R283" s="7" t="s">
        <v>538</v>
      </c>
      <c r="S283" s="7" t="s">
        <v>544</v>
      </c>
      <c r="T283" s="14">
        <v>27854.19</v>
      </c>
      <c r="U283" s="12">
        <v>45301</v>
      </c>
      <c r="V283" s="12">
        <v>45361</v>
      </c>
      <c r="W283" s="13">
        <v>27854.19</v>
      </c>
    </row>
    <row r="284" spans="1:23" ht="29" x14ac:dyDescent="0.35">
      <c r="A284" s="5" t="s">
        <v>1035</v>
      </c>
      <c r="B284" s="6" t="s">
        <v>103</v>
      </c>
      <c r="C284" s="7" t="s">
        <v>537</v>
      </c>
      <c r="D284" s="7" t="s">
        <v>1036</v>
      </c>
      <c r="E284" s="7" t="s">
        <v>35</v>
      </c>
      <c r="F284" s="7"/>
      <c r="G284" s="7"/>
      <c r="H284" s="7"/>
      <c r="I284" s="7"/>
      <c r="J284" s="3" t="s">
        <v>538</v>
      </c>
      <c r="K284" s="3" t="s">
        <v>538</v>
      </c>
      <c r="L284" s="3" t="s">
        <v>538</v>
      </c>
      <c r="M284" s="3" t="s">
        <v>538</v>
      </c>
      <c r="N284" s="3" t="s">
        <v>538</v>
      </c>
      <c r="O284" s="3" t="s">
        <v>538</v>
      </c>
      <c r="P284" s="7"/>
      <c r="Q284" s="7" t="s">
        <v>51</v>
      </c>
      <c r="R284" s="7" t="s">
        <v>538</v>
      </c>
      <c r="S284" s="7" t="s">
        <v>919</v>
      </c>
      <c r="T284" s="14">
        <v>81657.09</v>
      </c>
      <c r="U284" s="12">
        <v>45352</v>
      </c>
      <c r="V284" s="12">
        <v>46446</v>
      </c>
      <c r="W284" s="13">
        <v>81657.09</v>
      </c>
    </row>
    <row r="285" spans="1:23" ht="29" x14ac:dyDescent="0.35">
      <c r="A285" s="5" t="s">
        <v>1037</v>
      </c>
      <c r="B285" s="6" t="s">
        <v>103</v>
      </c>
      <c r="C285" s="7" t="s">
        <v>537</v>
      </c>
      <c r="D285" s="7" t="s">
        <v>1038</v>
      </c>
      <c r="E285" s="3" t="s">
        <v>38</v>
      </c>
      <c r="F285" s="7"/>
      <c r="G285" s="7"/>
      <c r="H285" s="7"/>
      <c r="I285" s="7"/>
      <c r="J285" s="3" t="s">
        <v>538</v>
      </c>
      <c r="K285" s="3" t="s">
        <v>538</v>
      </c>
      <c r="L285" s="3" t="s">
        <v>538</v>
      </c>
      <c r="M285" s="3" t="s">
        <v>538</v>
      </c>
      <c r="N285" s="3" t="s">
        <v>538</v>
      </c>
      <c r="O285" s="3" t="s">
        <v>538</v>
      </c>
      <c r="P285" s="7"/>
      <c r="Q285" s="7" t="s">
        <v>538</v>
      </c>
      <c r="R285" s="7" t="s">
        <v>538</v>
      </c>
      <c r="S285" s="7" t="s">
        <v>68</v>
      </c>
      <c r="T285" s="14">
        <v>281154.37</v>
      </c>
      <c r="U285" s="12">
        <v>45292</v>
      </c>
      <c r="V285" s="12">
        <v>45657</v>
      </c>
      <c r="W285" s="4">
        <v>280100.07</v>
      </c>
    </row>
    <row r="286" spans="1:23" ht="29" x14ac:dyDescent="0.35">
      <c r="A286" s="5" t="s">
        <v>1039</v>
      </c>
      <c r="B286" s="6" t="s">
        <v>103</v>
      </c>
      <c r="C286" s="7" t="s">
        <v>537</v>
      </c>
      <c r="D286" s="7" t="s">
        <v>1040</v>
      </c>
      <c r="E286" s="7" t="s">
        <v>38</v>
      </c>
      <c r="F286" s="7"/>
      <c r="G286" s="7"/>
      <c r="H286" s="7"/>
      <c r="I286" s="7"/>
      <c r="J286" s="3" t="s">
        <v>538</v>
      </c>
      <c r="K286" s="3" t="s">
        <v>538</v>
      </c>
      <c r="L286" s="3" t="s">
        <v>538</v>
      </c>
      <c r="M286" s="3" t="s">
        <v>538</v>
      </c>
      <c r="N286" s="3" t="s">
        <v>538</v>
      </c>
      <c r="O286" s="3" t="s">
        <v>538</v>
      </c>
      <c r="P286" s="7"/>
      <c r="Q286" s="7" t="s">
        <v>62</v>
      </c>
      <c r="R286" s="7" t="s">
        <v>538</v>
      </c>
      <c r="S286" s="7" t="s">
        <v>63</v>
      </c>
      <c r="T286" s="14">
        <v>55250</v>
      </c>
      <c r="U286" s="12">
        <v>45344</v>
      </c>
      <c r="V286" s="12">
        <v>45709</v>
      </c>
      <c r="W286" s="14">
        <v>55250</v>
      </c>
    </row>
    <row r="287" spans="1:23" ht="29" x14ac:dyDescent="0.35">
      <c r="A287" s="5" t="s">
        <v>1041</v>
      </c>
      <c r="B287" s="6" t="s">
        <v>103</v>
      </c>
      <c r="C287" s="7" t="s">
        <v>537</v>
      </c>
      <c r="D287" s="7" t="s">
        <v>1042</v>
      </c>
      <c r="E287" s="7" t="s">
        <v>172</v>
      </c>
      <c r="F287" s="7"/>
      <c r="G287" s="7"/>
      <c r="H287" s="7"/>
      <c r="I287" s="7"/>
      <c r="J287" s="3" t="s">
        <v>538</v>
      </c>
      <c r="K287" s="3" t="s">
        <v>538</v>
      </c>
      <c r="L287" s="3" t="s">
        <v>538</v>
      </c>
      <c r="M287" s="3" t="s">
        <v>538</v>
      </c>
      <c r="N287" s="3" t="s">
        <v>538</v>
      </c>
      <c r="O287" s="3" t="s">
        <v>538</v>
      </c>
      <c r="P287" s="7"/>
      <c r="Q287" s="7" t="s">
        <v>622</v>
      </c>
      <c r="R287" s="7" t="s">
        <v>538</v>
      </c>
      <c r="S287" s="7" t="s">
        <v>623</v>
      </c>
      <c r="T287" s="14">
        <v>158450</v>
      </c>
      <c r="U287" s="12">
        <v>45292</v>
      </c>
      <c r="V287" s="12">
        <v>45657</v>
      </c>
      <c r="W287" s="13">
        <v>157855.82</v>
      </c>
    </row>
    <row r="288" spans="1:23" ht="58" x14ac:dyDescent="0.35">
      <c r="A288" s="5" t="s">
        <v>1043</v>
      </c>
      <c r="B288" s="6" t="s">
        <v>103</v>
      </c>
      <c r="C288" s="7" t="s">
        <v>537</v>
      </c>
      <c r="D288" s="7" t="s">
        <v>1044</v>
      </c>
      <c r="E288" s="7" t="s">
        <v>49</v>
      </c>
      <c r="F288" s="7"/>
      <c r="G288" s="7"/>
      <c r="H288" s="7"/>
      <c r="I288" s="7"/>
      <c r="J288" s="3" t="s">
        <v>538</v>
      </c>
      <c r="K288" s="3" t="s">
        <v>538</v>
      </c>
      <c r="L288" s="3" t="s">
        <v>538</v>
      </c>
      <c r="M288" s="3" t="s">
        <v>538</v>
      </c>
      <c r="N288" s="3" t="s">
        <v>538</v>
      </c>
      <c r="O288" s="3" t="s">
        <v>538</v>
      </c>
      <c r="P288" s="7"/>
      <c r="Q288" s="7" t="s">
        <v>96</v>
      </c>
      <c r="R288" s="7" t="s">
        <v>538</v>
      </c>
      <c r="S288" s="7" t="s">
        <v>338</v>
      </c>
      <c r="T288" s="14">
        <v>12000</v>
      </c>
      <c r="U288" s="12">
        <v>45292</v>
      </c>
      <c r="V288" s="12">
        <v>45657</v>
      </c>
      <c r="W288" s="14">
        <v>12000</v>
      </c>
    </row>
    <row r="289" spans="1:23" ht="58" x14ac:dyDescent="0.35">
      <c r="A289" s="5" t="s">
        <v>1045</v>
      </c>
      <c r="B289" s="6" t="s">
        <v>103</v>
      </c>
      <c r="C289" s="7" t="s">
        <v>537</v>
      </c>
      <c r="D289" s="7" t="s">
        <v>1046</v>
      </c>
      <c r="E289" s="7" t="s">
        <v>49</v>
      </c>
      <c r="F289" s="7"/>
      <c r="G289" s="7"/>
      <c r="H289" s="7"/>
      <c r="I289" s="7"/>
      <c r="J289" s="3" t="s">
        <v>538</v>
      </c>
      <c r="K289" s="3" t="s">
        <v>538</v>
      </c>
      <c r="L289" s="3" t="s">
        <v>538</v>
      </c>
      <c r="M289" s="3" t="s">
        <v>538</v>
      </c>
      <c r="N289" s="3" t="s">
        <v>538</v>
      </c>
      <c r="O289" s="3" t="s">
        <v>538</v>
      </c>
      <c r="P289" s="7"/>
      <c r="Q289" s="7" t="s">
        <v>96</v>
      </c>
      <c r="R289" s="7" t="s">
        <v>538</v>
      </c>
      <c r="S289" s="7" t="s">
        <v>338</v>
      </c>
      <c r="T289" s="14">
        <v>5000</v>
      </c>
      <c r="U289" s="12">
        <v>45292</v>
      </c>
      <c r="V289" s="12">
        <v>45657</v>
      </c>
      <c r="W289" s="14">
        <v>5000</v>
      </c>
    </row>
    <row r="290" spans="1:23" ht="29" x14ac:dyDescent="0.35">
      <c r="A290" s="5" t="s">
        <v>1047</v>
      </c>
      <c r="B290" s="6" t="s">
        <v>103</v>
      </c>
      <c r="C290" s="7" t="s">
        <v>537</v>
      </c>
      <c r="D290" s="7" t="s">
        <v>1048</v>
      </c>
      <c r="E290" s="7" t="s">
        <v>35</v>
      </c>
      <c r="F290" s="7"/>
      <c r="G290" s="7"/>
      <c r="H290" s="7"/>
      <c r="I290" s="7"/>
      <c r="J290" s="3" t="s">
        <v>538</v>
      </c>
      <c r="K290" s="3" t="s">
        <v>538</v>
      </c>
      <c r="L290" s="3" t="s">
        <v>538</v>
      </c>
      <c r="M290" s="3" t="s">
        <v>538</v>
      </c>
      <c r="N290" s="3" t="s">
        <v>538</v>
      </c>
      <c r="O290" s="3" t="s">
        <v>538</v>
      </c>
      <c r="P290" s="7"/>
      <c r="Q290" s="7" t="s">
        <v>55</v>
      </c>
      <c r="R290" s="7" t="s">
        <v>538</v>
      </c>
      <c r="S290" s="7" t="s">
        <v>56</v>
      </c>
      <c r="T290" s="14">
        <v>121943</v>
      </c>
      <c r="U290" s="12">
        <v>45292</v>
      </c>
      <c r="V290" s="12">
        <v>45657</v>
      </c>
      <c r="W290" s="17" t="s">
        <v>1635</v>
      </c>
    </row>
    <row r="291" spans="1:23" ht="29" x14ac:dyDescent="0.35">
      <c r="A291" s="2" t="s">
        <v>1049</v>
      </c>
      <c r="B291" s="6" t="s">
        <v>103</v>
      </c>
      <c r="C291" s="7" t="s">
        <v>537</v>
      </c>
      <c r="D291" s="3" t="s">
        <v>1050</v>
      </c>
      <c r="E291" s="7" t="s">
        <v>49</v>
      </c>
      <c r="Q291" s="7" t="s">
        <v>520</v>
      </c>
      <c r="S291" s="3" t="s">
        <v>1051</v>
      </c>
      <c r="T291" s="13">
        <v>1954</v>
      </c>
      <c r="W291" s="13">
        <v>1954</v>
      </c>
    </row>
    <row r="292" spans="1:23" ht="29" x14ac:dyDescent="0.35">
      <c r="A292" s="2" t="s">
        <v>1052</v>
      </c>
      <c r="B292" s="6" t="s">
        <v>103</v>
      </c>
      <c r="C292" s="7" t="s">
        <v>537</v>
      </c>
      <c r="D292" s="3" t="s">
        <v>1053</v>
      </c>
      <c r="E292" s="7" t="s">
        <v>49</v>
      </c>
      <c r="Q292" s="7" t="s">
        <v>520</v>
      </c>
      <c r="S292" s="3" t="s">
        <v>1051</v>
      </c>
      <c r="T292" s="13">
        <v>4885</v>
      </c>
      <c r="W292" s="13">
        <v>4885</v>
      </c>
    </row>
    <row r="293" spans="1:23" ht="29" x14ac:dyDescent="0.35">
      <c r="A293" s="2" t="s">
        <v>1054</v>
      </c>
      <c r="B293" s="6" t="s">
        <v>103</v>
      </c>
      <c r="C293" s="7" t="s">
        <v>537</v>
      </c>
      <c r="D293" s="3" t="s">
        <v>1055</v>
      </c>
      <c r="E293" s="7" t="s">
        <v>49</v>
      </c>
      <c r="S293" s="3" t="s">
        <v>1056</v>
      </c>
      <c r="T293" s="13">
        <v>2898</v>
      </c>
      <c r="U293" s="12">
        <v>45225</v>
      </c>
      <c r="V293" s="12">
        <v>45260</v>
      </c>
      <c r="W293" s="13">
        <v>1811</v>
      </c>
    </row>
    <row r="294" spans="1:23" x14ac:dyDescent="0.35">
      <c r="A294" s="2" t="s">
        <v>1057</v>
      </c>
      <c r="B294" s="6" t="s">
        <v>103</v>
      </c>
      <c r="C294" s="7" t="s">
        <v>537</v>
      </c>
      <c r="D294" s="3" t="s">
        <v>1058</v>
      </c>
      <c r="E294" s="7" t="s">
        <v>49</v>
      </c>
      <c r="S294" s="3" t="s">
        <v>1059</v>
      </c>
      <c r="T294" s="13">
        <v>4290</v>
      </c>
      <c r="U294" s="12">
        <v>45231</v>
      </c>
      <c r="V294" s="12">
        <v>45247</v>
      </c>
      <c r="W294" s="1">
        <v>4290</v>
      </c>
    </row>
    <row r="295" spans="1:23" ht="72.5" x14ac:dyDescent="0.35">
      <c r="A295" s="2" t="s">
        <v>1060</v>
      </c>
      <c r="B295" s="6" t="s">
        <v>103</v>
      </c>
      <c r="C295" s="7" t="s">
        <v>537</v>
      </c>
      <c r="D295" s="3" t="s">
        <v>1061</v>
      </c>
      <c r="E295" s="7" t="s">
        <v>49</v>
      </c>
      <c r="Q295" s="7" t="s">
        <v>183</v>
      </c>
      <c r="S295" s="3" t="s">
        <v>1056</v>
      </c>
      <c r="T295" s="13">
        <v>4050</v>
      </c>
      <c r="U295" s="18">
        <v>45257</v>
      </c>
      <c r="V295" s="18">
        <v>45257</v>
      </c>
      <c r="W295" s="4">
        <v>4050</v>
      </c>
    </row>
    <row r="296" spans="1:23" ht="43.5" x14ac:dyDescent="0.35">
      <c r="A296" s="2" t="s">
        <v>1062</v>
      </c>
      <c r="B296" s="6" t="s">
        <v>103</v>
      </c>
      <c r="C296" s="7" t="s">
        <v>537</v>
      </c>
      <c r="D296" s="3" t="s">
        <v>1063</v>
      </c>
      <c r="E296" s="7" t="s">
        <v>49</v>
      </c>
      <c r="Q296" s="7" t="s">
        <v>183</v>
      </c>
      <c r="S296" s="3" t="s">
        <v>1056</v>
      </c>
      <c r="T296" s="13">
        <v>2630</v>
      </c>
      <c r="U296" s="18">
        <v>45261</v>
      </c>
      <c r="V296" s="18">
        <v>45275</v>
      </c>
      <c r="W296" s="13">
        <v>2630</v>
      </c>
    </row>
    <row r="297" spans="1:23" ht="29" x14ac:dyDescent="0.35">
      <c r="A297" s="2" t="s">
        <v>1064</v>
      </c>
      <c r="B297" s="6" t="s">
        <v>103</v>
      </c>
      <c r="C297" s="7" t="s">
        <v>537</v>
      </c>
      <c r="D297" s="3" t="s">
        <v>1065</v>
      </c>
      <c r="E297" s="7" t="s">
        <v>49</v>
      </c>
      <c r="Q297" s="3" t="s">
        <v>169</v>
      </c>
      <c r="S297" s="7" t="s">
        <v>170</v>
      </c>
      <c r="U297" s="18">
        <v>45292</v>
      </c>
      <c r="V297" s="18">
        <v>45657</v>
      </c>
      <c r="W297" s="4">
        <v>0</v>
      </c>
    </row>
    <row r="298" spans="1:23" ht="29" x14ac:dyDescent="0.35">
      <c r="A298" s="2" t="s">
        <v>1066</v>
      </c>
      <c r="B298" s="6" t="s">
        <v>103</v>
      </c>
      <c r="C298" s="7" t="s">
        <v>537</v>
      </c>
      <c r="D298" s="3" t="s">
        <v>1067</v>
      </c>
      <c r="E298" s="7" t="s">
        <v>49</v>
      </c>
      <c r="Q298" s="3" t="s">
        <v>1068</v>
      </c>
      <c r="S298" s="7" t="s">
        <v>1069</v>
      </c>
      <c r="T298" s="13">
        <v>1856</v>
      </c>
      <c r="U298" s="18">
        <v>45267</v>
      </c>
      <c r="V298" s="18">
        <v>45280</v>
      </c>
      <c r="W298" s="13">
        <v>1856</v>
      </c>
    </row>
    <row r="299" spans="1:23" ht="29" x14ac:dyDescent="0.35">
      <c r="A299" s="5" t="s">
        <v>1070</v>
      </c>
      <c r="B299" s="6">
        <v>80204250585</v>
      </c>
      <c r="C299" s="7" t="s">
        <v>34</v>
      </c>
      <c r="D299" s="7" t="s">
        <v>198</v>
      </c>
      <c r="E299" s="3" t="s">
        <v>49</v>
      </c>
      <c r="F299" s="7"/>
      <c r="G299" s="7"/>
      <c r="H299" s="7"/>
      <c r="I299" s="7"/>
      <c r="J299" s="7" t="s">
        <v>1071</v>
      </c>
      <c r="K299" s="7"/>
      <c r="L299" s="3" t="s">
        <v>1072</v>
      </c>
      <c r="M299" s="7"/>
      <c r="N299" s="7"/>
      <c r="O299" s="7"/>
      <c r="P299" s="7"/>
      <c r="Q299" s="7" t="s">
        <v>201</v>
      </c>
      <c r="S299" s="3" t="s">
        <v>1073</v>
      </c>
      <c r="T299" s="16">
        <v>100200</v>
      </c>
      <c r="U299" s="12">
        <v>45383</v>
      </c>
      <c r="V299" s="12">
        <v>46477</v>
      </c>
      <c r="W299" s="16">
        <v>25762.1</v>
      </c>
    </row>
    <row r="300" spans="1:23" ht="29" x14ac:dyDescent="0.35">
      <c r="A300" s="2" t="s">
        <v>1074</v>
      </c>
      <c r="B300" s="6">
        <v>80204250585</v>
      </c>
      <c r="C300" s="7" t="s">
        <v>34</v>
      </c>
      <c r="D300" s="3" t="s">
        <v>1075</v>
      </c>
      <c r="E300" s="3" t="s">
        <v>771</v>
      </c>
      <c r="J300" s="3" t="s">
        <v>415</v>
      </c>
      <c r="L300" s="3" t="s">
        <v>416</v>
      </c>
      <c r="Q300" s="3" t="s">
        <v>415</v>
      </c>
      <c r="S300" s="3" t="s">
        <v>416</v>
      </c>
      <c r="T300" s="8">
        <v>7500</v>
      </c>
      <c r="U300" s="12">
        <v>45337</v>
      </c>
      <c r="V300" s="12">
        <v>45702</v>
      </c>
      <c r="W300" s="13">
        <v>7499.62</v>
      </c>
    </row>
    <row r="301" spans="1:23" ht="29" x14ac:dyDescent="0.35">
      <c r="A301" s="2" t="s">
        <v>1076</v>
      </c>
      <c r="B301" s="6" t="s">
        <v>103</v>
      </c>
      <c r="C301" s="7" t="s">
        <v>34</v>
      </c>
      <c r="D301" s="3" t="s">
        <v>1077</v>
      </c>
      <c r="E301" s="3" t="s">
        <v>771</v>
      </c>
      <c r="J301" s="7" t="s">
        <v>131</v>
      </c>
      <c r="K301" s="7"/>
      <c r="L301" s="7" t="s">
        <v>132</v>
      </c>
      <c r="M301" s="7"/>
      <c r="N301" s="7"/>
      <c r="O301" s="7"/>
      <c r="P301" s="7"/>
      <c r="Q301" s="7" t="s">
        <v>131</v>
      </c>
      <c r="R301" s="7"/>
      <c r="S301" s="7" t="s">
        <v>132</v>
      </c>
      <c r="T301" s="8">
        <v>5000</v>
      </c>
      <c r="U301" s="12">
        <v>45398</v>
      </c>
      <c r="V301" s="12">
        <v>45762</v>
      </c>
      <c r="W301" s="13">
        <v>4985.5</v>
      </c>
    </row>
    <row r="302" spans="1:23" ht="43.5" x14ac:dyDescent="0.35">
      <c r="A302" s="2" t="s">
        <v>1078</v>
      </c>
      <c r="B302" s="6" t="s">
        <v>103</v>
      </c>
      <c r="C302" s="7" t="s">
        <v>34</v>
      </c>
      <c r="D302" s="3" t="s">
        <v>1626</v>
      </c>
      <c r="E302" s="3" t="s">
        <v>49</v>
      </c>
      <c r="J302" s="7" t="s">
        <v>1079</v>
      </c>
      <c r="L302" s="3" t="s">
        <v>1080</v>
      </c>
      <c r="T302" s="8"/>
      <c r="U302" s="12"/>
      <c r="V302" s="12"/>
    </row>
    <row r="303" spans="1:23" ht="43.5" x14ac:dyDescent="0.35">
      <c r="A303" s="2" t="s">
        <v>1081</v>
      </c>
      <c r="B303" s="6" t="s">
        <v>103</v>
      </c>
      <c r="C303" s="7" t="s">
        <v>34</v>
      </c>
      <c r="D303" s="3" t="s">
        <v>1082</v>
      </c>
      <c r="E303" s="3" t="s">
        <v>49</v>
      </c>
      <c r="J303" s="7" t="s">
        <v>1083</v>
      </c>
      <c r="L303" s="3" t="s">
        <v>1084</v>
      </c>
      <c r="S303" s="3" t="s">
        <v>1627</v>
      </c>
      <c r="T303" s="8">
        <v>135400.29999999999</v>
      </c>
      <c r="U303" s="12">
        <v>45336</v>
      </c>
      <c r="V303" s="12">
        <v>46431</v>
      </c>
      <c r="W303" s="4">
        <v>0</v>
      </c>
    </row>
    <row r="304" spans="1:23" x14ac:dyDescent="0.35">
      <c r="A304" s="2" t="s">
        <v>1085</v>
      </c>
      <c r="B304" s="6" t="s">
        <v>103</v>
      </c>
      <c r="C304" s="7" t="s">
        <v>34</v>
      </c>
      <c r="D304" s="3" t="s">
        <v>1086</v>
      </c>
      <c r="E304" s="3" t="s">
        <v>49</v>
      </c>
      <c r="J304" s="7" t="s">
        <v>36</v>
      </c>
      <c r="L304" s="3" t="s">
        <v>1087</v>
      </c>
      <c r="Q304" s="7" t="s">
        <v>36</v>
      </c>
      <c r="S304" s="3" t="s">
        <v>1087</v>
      </c>
      <c r="T304" s="8">
        <v>5000</v>
      </c>
      <c r="U304" s="12">
        <v>45306</v>
      </c>
      <c r="V304" s="12">
        <v>45838</v>
      </c>
      <c r="W304" s="8"/>
    </row>
    <row r="305" spans="1:23" x14ac:dyDescent="0.35">
      <c r="A305" s="2" t="s">
        <v>1088</v>
      </c>
      <c r="B305" s="6" t="s">
        <v>103</v>
      </c>
      <c r="C305" s="7" t="s">
        <v>34</v>
      </c>
      <c r="D305" s="3" t="s">
        <v>1089</v>
      </c>
      <c r="E305" s="3" t="s">
        <v>49</v>
      </c>
      <c r="J305" s="7"/>
      <c r="T305" s="8"/>
      <c r="U305" s="12"/>
      <c r="V305" s="12"/>
      <c r="W305" s="8"/>
    </row>
    <row r="306" spans="1:23" x14ac:dyDescent="0.35">
      <c r="A306" s="2" t="s">
        <v>1090</v>
      </c>
      <c r="B306" s="6" t="s">
        <v>103</v>
      </c>
      <c r="C306" s="7" t="s">
        <v>34</v>
      </c>
      <c r="D306" s="3" t="s">
        <v>1091</v>
      </c>
      <c r="E306" s="3" t="s">
        <v>49</v>
      </c>
      <c r="J306" s="7"/>
      <c r="T306" s="8"/>
      <c r="U306" s="12"/>
      <c r="V306" s="12"/>
      <c r="W306" s="8"/>
    </row>
    <row r="307" spans="1:23" ht="58" x14ac:dyDescent="0.35">
      <c r="A307" s="2" t="s">
        <v>1092</v>
      </c>
      <c r="B307" s="6" t="s">
        <v>103</v>
      </c>
      <c r="C307" s="7" t="s">
        <v>34</v>
      </c>
      <c r="D307" s="3" t="s">
        <v>1114</v>
      </c>
      <c r="E307" s="3" t="s">
        <v>49</v>
      </c>
      <c r="S307" s="7" t="s">
        <v>828</v>
      </c>
      <c r="T307" s="8">
        <v>225</v>
      </c>
      <c r="W307" s="8">
        <v>225</v>
      </c>
    </row>
    <row r="308" spans="1:23" ht="29" x14ac:dyDescent="0.35">
      <c r="A308" s="2" t="s">
        <v>1093</v>
      </c>
      <c r="B308" s="6" t="s">
        <v>103</v>
      </c>
      <c r="C308" s="7" t="s">
        <v>34</v>
      </c>
      <c r="D308" s="3" t="s">
        <v>1115</v>
      </c>
      <c r="E308" s="3" t="s">
        <v>49</v>
      </c>
      <c r="Q308" s="19">
        <v>11484370967</v>
      </c>
      <c r="R308" s="7" t="s">
        <v>538</v>
      </c>
      <c r="S308" s="7" t="s">
        <v>713</v>
      </c>
      <c r="T308" s="8">
        <v>550</v>
      </c>
      <c r="W308" s="8">
        <v>550</v>
      </c>
    </row>
    <row r="309" spans="1:23" ht="43.5" x14ac:dyDescent="0.35">
      <c r="A309" s="2" t="s">
        <v>1094</v>
      </c>
      <c r="B309" s="6" t="s">
        <v>103</v>
      </c>
      <c r="C309" s="7" t="s">
        <v>34</v>
      </c>
      <c r="D309" s="3" t="s">
        <v>1116</v>
      </c>
      <c r="E309" s="3" t="s">
        <v>49</v>
      </c>
      <c r="Q309" s="7" t="s">
        <v>139</v>
      </c>
      <c r="S309" s="3" t="s">
        <v>140</v>
      </c>
      <c r="T309" s="8">
        <v>1609.36</v>
      </c>
      <c r="W309" s="8">
        <v>1609.36</v>
      </c>
    </row>
    <row r="310" spans="1:23" ht="29" x14ac:dyDescent="0.35">
      <c r="A310" s="2" t="s">
        <v>1095</v>
      </c>
      <c r="B310" s="6" t="s">
        <v>103</v>
      </c>
      <c r="C310" s="7" t="s">
        <v>34</v>
      </c>
      <c r="D310" s="3" t="s">
        <v>1117</v>
      </c>
      <c r="E310" s="3" t="s">
        <v>49</v>
      </c>
      <c r="Q310" s="3" t="s">
        <v>802</v>
      </c>
      <c r="R310" s="7" t="s">
        <v>538</v>
      </c>
      <c r="S310" s="7" t="s">
        <v>803</v>
      </c>
      <c r="T310" s="8">
        <v>300</v>
      </c>
      <c r="W310" s="8">
        <v>300</v>
      </c>
    </row>
    <row r="311" spans="1:23" ht="29" x14ac:dyDescent="0.35">
      <c r="A311" s="2" t="s">
        <v>1096</v>
      </c>
      <c r="B311" s="6" t="s">
        <v>103</v>
      </c>
      <c r="C311" s="7" t="s">
        <v>34</v>
      </c>
      <c r="D311" s="3" t="s">
        <v>1101</v>
      </c>
      <c r="E311" s="3" t="s">
        <v>771</v>
      </c>
      <c r="Q311" s="7" t="s">
        <v>347</v>
      </c>
      <c r="S311" s="3" t="s">
        <v>348</v>
      </c>
      <c r="T311" s="8">
        <v>2124.9699999999998</v>
      </c>
      <c r="U311" s="12">
        <v>45279</v>
      </c>
      <c r="V311" s="12">
        <v>45644</v>
      </c>
      <c r="W311" s="8">
        <v>2124.9699999999998</v>
      </c>
    </row>
    <row r="312" spans="1:23" ht="43.5" x14ac:dyDescent="0.35">
      <c r="A312" s="2" t="s">
        <v>1097</v>
      </c>
      <c r="B312" s="6" t="s">
        <v>103</v>
      </c>
      <c r="C312" s="7" t="s">
        <v>34</v>
      </c>
      <c r="D312" s="3" t="s">
        <v>1618</v>
      </c>
      <c r="E312" s="3" t="s">
        <v>49</v>
      </c>
      <c r="Q312" s="7" t="s">
        <v>733</v>
      </c>
      <c r="S312" s="3" t="s">
        <v>1619</v>
      </c>
      <c r="T312" s="8">
        <v>36000</v>
      </c>
      <c r="U312" s="12">
        <v>45223</v>
      </c>
      <c r="V312" s="12">
        <v>45376</v>
      </c>
      <c r="W312" s="8">
        <v>35845</v>
      </c>
    </row>
    <row r="313" spans="1:23" ht="29" x14ac:dyDescent="0.35">
      <c r="A313" s="2" t="s">
        <v>1098</v>
      </c>
      <c r="B313" s="6" t="s">
        <v>103</v>
      </c>
      <c r="C313" s="7" t="s">
        <v>34</v>
      </c>
      <c r="D313" s="3" t="s">
        <v>1620</v>
      </c>
      <c r="E313" s="3" t="s">
        <v>49</v>
      </c>
      <c r="Q313" s="3" t="s">
        <v>288</v>
      </c>
      <c r="S313" s="3" t="s">
        <v>90</v>
      </c>
      <c r="T313" s="8">
        <v>2400</v>
      </c>
      <c r="U313" s="12">
        <v>45226</v>
      </c>
      <c r="V313" s="12">
        <v>45257</v>
      </c>
      <c r="W313" s="8">
        <v>2400</v>
      </c>
    </row>
    <row r="314" spans="1:23" ht="29" x14ac:dyDescent="0.35">
      <c r="A314" s="2" t="s">
        <v>1099</v>
      </c>
      <c r="B314" s="6" t="s">
        <v>103</v>
      </c>
      <c r="C314" s="7" t="s">
        <v>34</v>
      </c>
      <c r="D314" s="3" t="s">
        <v>1102</v>
      </c>
      <c r="E314" s="3" t="s">
        <v>49</v>
      </c>
      <c r="Q314" s="19">
        <v>11811351003</v>
      </c>
      <c r="S314" s="3" t="s">
        <v>1103</v>
      </c>
      <c r="T314" s="8">
        <v>2500</v>
      </c>
      <c r="U314" s="12">
        <v>45240</v>
      </c>
      <c r="V314" s="12">
        <v>45270</v>
      </c>
      <c r="W314" s="8">
        <v>2500</v>
      </c>
    </row>
    <row r="315" spans="1:23" x14ac:dyDescent="0.35">
      <c r="A315" s="2" t="s">
        <v>1100</v>
      </c>
      <c r="B315" s="6" t="s">
        <v>103</v>
      </c>
      <c r="C315" s="7" t="s">
        <v>34</v>
      </c>
      <c r="D315" s="3" t="s">
        <v>1104</v>
      </c>
      <c r="E315" s="3" t="s">
        <v>49</v>
      </c>
      <c r="T315" s="8">
        <v>720</v>
      </c>
      <c r="U315" s="12">
        <v>45225</v>
      </c>
      <c r="V315" s="12">
        <v>45256</v>
      </c>
      <c r="W315" s="8">
        <v>720</v>
      </c>
    </row>
    <row r="316" spans="1:23" ht="43.5" x14ac:dyDescent="0.35">
      <c r="A316" s="2" t="s">
        <v>1105</v>
      </c>
      <c r="B316" s="6" t="s">
        <v>103</v>
      </c>
      <c r="C316" s="7" t="s">
        <v>34</v>
      </c>
      <c r="D316" s="3" t="s">
        <v>1622</v>
      </c>
      <c r="E316" s="3" t="s">
        <v>49</v>
      </c>
      <c r="J316" s="3" t="s">
        <v>1106</v>
      </c>
      <c r="L316" s="3" t="s">
        <v>1107</v>
      </c>
      <c r="T316" s="8">
        <v>0</v>
      </c>
    </row>
    <row r="317" spans="1:23" x14ac:dyDescent="0.35">
      <c r="A317" s="2" t="s">
        <v>1108</v>
      </c>
      <c r="B317" s="6" t="s">
        <v>103</v>
      </c>
      <c r="C317" s="7" t="s">
        <v>34</v>
      </c>
      <c r="D317" s="3" t="s">
        <v>1109</v>
      </c>
      <c r="E317" s="3" t="s">
        <v>49</v>
      </c>
      <c r="J317" s="20" t="s">
        <v>1110</v>
      </c>
      <c r="L317" s="3" t="s">
        <v>1111</v>
      </c>
      <c r="T317" s="8">
        <v>94000</v>
      </c>
      <c r="U317" s="18">
        <v>45292</v>
      </c>
      <c r="V317" s="18">
        <v>45657</v>
      </c>
      <c r="W317" s="8">
        <v>94000</v>
      </c>
    </row>
    <row r="318" spans="1:23" ht="58" x14ac:dyDescent="0.35">
      <c r="A318" s="5" t="s">
        <v>1113</v>
      </c>
      <c r="B318" s="6" t="s">
        <v>103</v>
      </c>
      <c r="C318" s="7" t="s">
        <v>537</v>
      </c>
      <c r="D318" s="7" t="s">
        <v>1112</v>
      </c>
      <c r="E318" s="7" t="s">
        <v>172</v>
      </c>
      <c r="F318" s="7" t="s">
        <v>906</v>
      </c>
      <c r="G318" s="7"/>
      <c r="H318" s="7" t="s">
        <v>681</v>
      </c>
      <c r="I318" s="7" t="s">
        <v>682</v>
      </c>
      <c r="J318" s="3">
        <v>1982240663</v>
      </c>
      <c r="K318" s="3" t="s">
        <v>538</v>
      </c>
      <c r="L318" s="3" t="s">
        <v>684</v>
      </c>
      <c r="M318" s="3" t="s">
        <v>538</v>
      </c>
      <c r="N318" s="3" t="s">
        <v>538</v>
      </c>
      <c r="O318" s="3" t="s">
        <v>538</v>
      </c>
      <c r="P318" s="7"/>
      <c r="Q318" s="7" t="s">
        <v>683</v>
      </c>
      <c r="R318" s="7" t="s">
        <v>538</v>
      </c>
      <c r="S318" s="7" t="s">
        <v>684</v>
      </c>
      <c r="T318" s="14">
        <v>110862.27</v>
      </c>
      <c r="U318" s="12">
        <v>45217</v>
      </c>
      <c r="V318" s="12"/>
    </row>
    <row r="319" spans="1:23" ht="43.5" x14ac:dyDescent="0.35">
      <c r="A319" s="10">
        <v>0</v>
      </c>
      <c r="B319" s="6" t="s">
        <v>103</v>
      </c>
      <c r="C319" s="7" t="s">
        <v>34</v>
      </c>
      <c r="D319" s="7" t="s">
        <v>1118</v>
      </c>
      <c r="E319" s="7" t="s">
        <v>38</v>
      </c>
      <c r="F319" s="7"/>
      <c r="H319" s="7"/>
      <c r="I319" s="7"/>
      <c r="J319" s="7"/>
      <c r="K319" s="7"/>
      <c r="L319" s="7"/>
      <c r="M319" s="7"/>
      <c r="O319" s="7"/>
      <c r="P319" s="7"/>
      <c r="Q319" s="7" t="s">
        <v>1119</v>
      </c>
      <c r="R319" s="7"/>
      <c r="S319" s="7" t="s">
        <v>1120</v>
      </c>
      <c r="T319" s="8">
        <v>2554740</v>
      </c>
      <c r="U319" s="9">
        <v>42552</v>
      </c>
      <c r="V319" s="9">
        <v>46934</v>
      </c>
      <c r="W319" s="8">
        <v>1725577.51</v>
      </c>
    </row>
    <row r="320" spans="1:23" ht="43.5" x14ac:dyDescent="0.35">
      <c r="A320" s="2" t="s">
        <v>1121</v>
      </c>
      <c r="B320" s="4" t="s">
        <v>103</v>
      </c>
      <c r="C320" s="3" t="s">
        <v>34</v>
      </c>
      <c r="D320" s="3" t="s">
        <v>1122</v>
      </c>
      <c r="E320" s="3" t="s">
        <v>35</v>
      </c>
      <c r="I320" s="7"/>
      <c r="J320" s="7" t="s">
        <v>1123</v>
      </c>
      <c r="L320" s="3" t="s">
        <v>1124</v>
      </c>
      <c r="N320" s="7"/>
      <c r="Q320" s="7" t="s">
        <v>1123</v>
      </c>
      <c r="R320" s="21"/>
      <c r="S320" s="3" t="s">
        <v>1124</v>
      </c>
      <c r="T320" s="8">
        <v>10543.8</v>
      </c>
      <c r="U320" s="9">
        <v>43132</v>
      </c>
      <c r="V320" s="9">
        <v>44957</v>
      </c>
      <c r="W320" s="8">
        <v>10543.77</v>
      </c>
    </row>
    <row r="321" spans="1:23" ht="29" x14ac:dyDescent="0.35">
      <c r="A321" s="2" t="s">
        <v>1125</v>
      </c>
      <c r="B321" s="4" t="s">
        <v>103</v>
      </c>
      <c r="C321" s="3" t="s">
        <v>34</v>
      </c>
      <c r="D321" s="3" t="s">
        <v>1126</v>
      </c>
      <c r="E321" s="7" t="s">
        <v>49</v>
      </c>
      <c r="I321" s="7"/>
      <c r="J321" s="7" t="s">
        <v>36</v>
      </c>
      <c r="L321" s="3" t="s">
        <v>37</v>
      </c>
      <c r="N321" s="7"/>
      <c r="Q321" s="7" t="s">
        <v>36</v>
      </c>
      <c r="S321" s="3" t="s">
        <v>37</v>
      </c>
      <c r="T321" s="8">
        <v>3870.36</v>
      </c>
      <c r="U321" s="9">
        <v>43724</v>
      </c>
      <c r="V321" s="9">
        <v>47011</v>
      </c>
      <c r="W321" s="8">
        <v>2353.12</v>
      </c>
    </row>
    <row r="322" spans="1:23" ht="29" x14ac:dyDescent="0.35">
      <c r="A322" s="2" t="s">
        <v>1127</v>
      </c>
      <c r="B322" s="4" t="s">
        <v>103</v>
      </c>
      <c r="C322" s="3" t="s">
        <v>34</v>
      </c>
      <c r="D322" s="3" t="s">
        <v>1128</v>
      </c>
      <c r="E322" s="3" t="s">
        <v>35</v>
      </c>
      <c r="I322" s="7"/>
      <c r="J322" s="7" t="s">
        <v>41</v>
      </c>
      <c r="L322" s="3" t="s">
        <v>1129</v>
      </c>
      <c r="N322" s="7"/>
      <c r="Q322" s="7" t="s">
        <v>41</v>
      </c>
      <c r="S322" s="3" t="s">
        <v>1129</v>
      </c>
      <c r="T322" s="8">
        <v>10254</v>
      </c>
      <c r="U322" s="9">
        <v>43739</v>
      </c>
      <c r="V322" s="9">
        <v>45565</v>
      </c>
      <c r="W322" s="8">
        <v>10202.6</v>
      </c>
    </row>
    <row r="323" spans="1:23" ht="29" x14ac:dyDescent="0.35">
      <c r="A323" s="2" t="s">
        <v>1130</v>
      </c>
      <c r="B323" s="6" t="s">
        <v>103</v>
      </c>
      <c r="C323" s="7" t="s">
        <v>34</v>
      </c>
      <c r="D323" s="3" t="s">
        <v>1131</v>
      </c>
      <c r="E323" s="3" t="s">
        <v>38</v>
      </c>
      <c r="I323" s="7"/>
      <c r="J323" s="7" t="s">
        <v>107</v>
      </c>
      <c r="L323" s="3" t="s">
        <v>1132</v>
      </c>
      <c r="N323" s="7"/>
      <c r="Q323" s="7" t="s">
        <v>107</v>
      </c>
      <c r="R323" s="21"/>
      <c r="S323" s="3" t="s">
        <v>108</v>
      </c>
      <c r="T323" s="8">
        <v>179400</v>
      </c>
      <c r="U323" s="9">
        <v>43862</v>
      </c>
      <c r="V323" s="9">
        <v>44957</v>
      </c>
      <c r="W323" s="8">
        <v>179400</v>
      </c>
    </row>
    <row r="324" spans="1:23" ht="58" x14ac:dyDescent="0.35">
      <c r="A324" s="5" t="s">
        <v>1133</v>
      </c>
      <c r="B324" s="6" t="s">
        <v>103</v>
      </c>
      <c r="C324" s="7" t="s">
        <v>34</v>
      </c>
      <c r="D324" s="7" t="s">
        <v>1134</v>
      </c>
      <c r="E324" s="7" t="s">
        <v>35</v>
      </c>
      <c r="F324" s="7"/>
      <c r="G324" s="7"/>
      <c r="H324" s="7"/>
      <c r="I324" s="7"/>
      <c r="J324" s="7" t="s">
        <v>89</v>
      </c>
      <c r="K324" s="7"/>
      <c r="L324" s="7" t="s">
        <v>144</v>
      </c>
      <c r="M324" s="7"/>
      <c r="N324" s="7"/>
      <c r="O324" s="7"/>
      <c r="P324" s="7"/>
      <c r="Q324" s="7" t="s">
        <v>89</v>
      </c>
      <c r="R324" s="7"/>
      <c r="S324" s="7" t="s">
        <v>144</v>
      </c>
      <c r="T324" s="8">
        <v>6902.2</v>
      </c>
      <c r="U324" s="9">
        <v>43952</v>
      </c>
      <c r="V324" s="9">
        <v>45777</v>
      </c>
      <c r="W324" s="8">
        <v>4831.4799999999996</v>
      </c>
    </row>
    <row r="325" spans="1:23" ht="130.5" x14ac:dyDescent="0.35">
      <c r="A325" s="5" t="s">
        <v>1135</v>
      </c>
      <c r="B325" s="6" t="s">
        <v>103</v>
      </c>
      <c r="C325" s="7" t="s">
        <v>34</v>
      </c>
      <c r="D325" s="7" t="s">
        <v>1136</v>
      </c>
      <c r="E325" s="7" t="s">
        <v>35</v>
      </c>
      <c r="F325" s="7"/>
      <c r="G325" s="7"/>
      <c r="H325" s="7"/>
      <c r="I325" s="7"/>
      <c r="J325" s="7" t="s">
        <v>41</v>
      </c>
      <c r="K325" s="7"/>
      <c r="L325" s="7" t="s">
        <v>130</v>
      </c>
      <c r="M325" s="7"/>
      <c r="N325" s="7"/>
      <c r="O325" s="7"/>
      <c r="P325" s="7"/>
      <c r="Q325" s="7" t="s">
        <v>41</v>
      </c>
      <c r="R325" s="7"/>
      <c r="S325" s="7" t="s">
        <v>130</v>
      </c>
      <c r="T325" s="8">
        <v>32340.2</v>
      </c>
      <c r="U325" s="9">
        <v>43952</v>
      </c>
      <c r="V325" s="9">
        <v>45777</v>
      </c>
      <c r="W325" s="8">
        <v>30837.439999999999</v>
      </c>
    </row>
    <row r="326" spans="1:23" ht="43.5" x14ac:dyDescent="0.35">
      <c r="A326" s="5" t="s">
        <v>1137</v>
      </c>
      <c r="B326" s="6">
        <v>80204250585</v>
      </c>
      <c r="C326" s="7" t="s">
        <v>34</v>
      </c>
      <c r="D326" s="7" t="s">
        <v>1138</v>
      </c>
      <c r="E326" s="7" t="s">
        <v>42</v>
      </c>
      <c r="F326" s="7"/>
      <c r="G326" s="7"/>
      <c r="H326" s="7"/>
      <c r="I326" s="7"/>
      <c r="J326" s="7" t="s">
        <v>1139</v>
      </c>
      <c r="K326" s="7"/>
      <c r="L326" s="7" t="s">
        <v>1140</v>
      </c>
      <c r="M326" s="7"/>
      <c r="N326" s="7"/>
      <c r="O326" s="7"/>
      <c r="P326" s="7"/>
      <c r="Q326" s="7" t="s">
        <v>1141</v>
      </c>
      <c r="R326" s="7"/>
      <c r="S326" s="7" t="s">
        <v>1142</v>
      </c>
      <c r="T326" s="8">
        <v>60150</v>
      </c>
      <c r="U326" s="9">
        <v>44287</v>
      </c>
      <c r="V326" s="9">
        <v>45382</v>
      </c>
      <c r="W326" s="8">
        <v>10636.99</v>
      </c>
    </row>
    <row r="327" spans="1:23" ht="43.5" x14ac:dyDescent="0.35">
      <c r="A327" s="5" t="s">
        <v>1143</v>
      </c>
      <c r="B327" s="6">
        <v>80204250585</v>
      </c>
      <c r="C327" s="7" t="s">
        <v>34</v>
      </c>
      <c r="D327" s="7" t="s">
        <v>1144</v>
      </c>
      <c r="E327" s="7" t="s">
        <v>42</v>
      </c>
      <c r="F327" s="7"/>
      <c r="G327" s="7"/>
      <c r="H327" s="7"/>
      <c r="I327" s="7"/>
      <c r="J327" s="7" t="s">
        <v>1145</v>
      </c>
      <c r="K327" s="7"/>
      <c r="L327" s="7" t="s">
        <v>153</v>
      </c>
      <c r="M327" s="7"/>
      <c r="N327" s="7"/>
      <c r="O327" s="7"/>
      <c r="P327" s="7"/>
      <c r="Q327" s="7" t="s">
        <v>1145</v>
      </c>
      <c r="R327" s="7"/>
      <c r="S327" s="7" t="s">
        <v>153</v>
      </c>
      <c r="T327" s="8">
        <v>40030</v>
      </c>
      <c r="U327" s="9">
        <v>44221</v>
      </c>
      <c r="V327" s="9">
        <v>44950</v>
      </c>
      <c r="W327" s="8">
        <v>198</v>
      </c>
    </row>
    <row r="328" spans="1:23" ht="29" x14ac:dyDescent="0.35">
      <c r="A328" s="5" t="s">
        <v>1146</v>
      </c>
      <c r="B328" s="6">
        <v>80204250585</v>
      </c>
      <c r="C328" s="7" t="s">
        <v>34</v>
      </c>
      <c r="D328" s="7" t="s">
        <v>1147</v>
      </c>
      <c r="E328" s="7" t="s">
        <v>49</v>
      </c>
      <c r="F328" s="7"/>
      <c r="G328" s="7"/>
      <c r="H328" s="7"/>
      <c r="I328" s="7"/>
      <c r="J328" s="7" t="s">
        <v>122</v>
      </c>
      <c r="K328" s="7"/>
      <c r="L328" s="7" t="s">
        <v>123</v>
      </c>
      <c r="M328" s="7"/>
      <c r="N328" s="7"/>
      <c r="O328" s="7"/>
      <c r="P328" s="7"/>
      <c r="Q328" s="7" t="s">
        <v>122</v>
      </c>
      <c r="R328" s="7"/>
      <c r="S328" s="7" t="s">
        <v>123</v>
      </c>
      <c r="T328" s="8">
        <v>6336</v>
      </c>
      <c r="U328" s="9">
        <v>44166</v>
      </c>
      <c r="V328" s="9">
        <v>45260</v>
      </c>
      <c r="W328" s="8">
        <v>6084.69</v>
      </c>
    </row>
    <row r="329" spans="1:23" ht="43.5" x14ac:dyDescent="0.35">
      <c r="A329" s="5" t="s">
        <v>1148</v>
      </c>
      <c r="B329" s="6" t="s">
        <v>103</v>
      </c>
      <c r="C329" s="7" t="s">
        <v>34</v>
      </c>
      <c r="D329" s="7" t="s">
        <v>1149</v>
      </c>
      <c r="E329" s="7" t="s">
        <v>49</v>
      </c>
      <c r="F329" s="7"/>
      <c r="G329" s="7"/>
      <c r="H329" s="7"/>
      <c r="I329" s="7"/>
      <c r="J329" s="7" t="s">
        <v>1150</v>
      </c>
      <c r="K329" s="7"/>
      <c r="L329" s="7" t="s">
        <v>1151</v>
      </c>
      <c r="M329" s="7"/>
      <c r="N329" s="7"/>
      <c r="O329" s="7"/>
      <c r="P329" s="7"/>
      <c r="Q329" s="7" t="s">
        <v>122</v>
      </c>
      <c r="R329" s="7"/>
      <c r="S329" s="7" t="s">
        <v>123</v>
      </c>
      <c r="T329" s="8">
        <v>19699.62</v>
      </c>
      <c r="U329" s="9">
        <v>44256</v>
      </c>
      <c r="V329" s="9">
        <v>45351</v>
      </c>
      <c r="W329" s="8">
        <v>20368.560000000001</v>
      </c>
    </row>
    <row r="330" spans="1:23" ht="29" x14ac:dyDescent="0.35">
      <c r="A330" s="5" t="s">
        <v>1152</v>
      </c>
      <c r="B330" s="6" t="s">
        <v>103</v>
      </c>
      <c r="C330" s="7" t="s">
        <v>34</v>
      </c>
      <c r="D330" s="7" t="s">
        <v>1153</v>
      </c>
      <c r="E330" s="7" t="s">
        <v>35</v>
      </c>
      <c r="F330" s="7"/>
      <c r="G330" s="7"/>
      <c r="H330" s="7"/>
      <c r="I330" s="7"/>
      <c r="J330" s="7" t="s">
        <v>1154</v>
      </c>
      <c r="K330" s="7"/>
      <c r="L330" s="7" t="s">
        <v>1155</v>
      </c>
      <c r="M330" s="7"/>
      <c r="N330" s="7"/>
      <c r="O330" s="7"/>
      <c r="P330" s="7"/>
      <c r="Q330" s="7" t="s">
        <v>1154</v>
      </c>
      <c r="R330" s="7"/>
      <c r="S330" s="7" t="s">
        <v>1155</v>
      </c>
      <c r="T330" s="8">
        <v>140000</v>
      </c>
      <c r="U330" s="9">
        <v>44409</v>
      </c>
      <c r="V330" s="9">
        <v>45138</v>
      </c>
      <c r="W330" s="8">
        <v>110970.45</v>
      </c>
    </row>
    <row r="331" spans="1:23" ht="43.5" x14ac:dyDescent="0.35">
      <c r="A331" s="5" t="s">
        <v>1156</v>
      </c>
      <c r="B331" s="6" t="s">
        <v>103</v>
      </c>
      <c r="C331" s="7" t="s">
        <v>34</v>
      </c>
      <c r="D331" s="7" t="s">
        <v>1157</v>
      </c>
      <c r="E331" s="7" t="s">
        <v>49</v>
      </c>
      <c r="F331" s="7"/>
      <c r="G331" s="7"/>
      <c r="H331" s="7"/>
      <c r="I331" s="7"/>
      <c r="J331" s="7" t="s">
        <v>1158</v>
      </c>
      <c r="K331" s="7"/>
      <c r="L331" s="7" t="s">
        <v>1159</v>
      </c>
      <c r="M331" s="7"/>
      <c r="N331" s="7"/>
      <c r="O331" s="7"/>
      <c r="P331" s="7"/>
      <c r="Q331" s="7" t="s">
        <v>1160</v>
      </c>
      <c r="R331" s="7"/>
      <c r="S331" s="7" t="s">
        <v>1161</v>
      </c>
      <c r="T331" s="8">
        <v>1996</v>
      </c>
      <c r="U331" s="9">
        <v>44338</v>
      </c>
      <c r="V331" s="9">
        <v>45068</v>
      </c>
      <c r="W331" s="8">
        <v>1996</v>
      </c>
    </row>
    <row r="332" spans="1:23" ht="29" x14ac:dyDescent="0.35">
      <c r="A332" s="5" t="s">
        <v>1162</v>
      </c>
      <c r="B332" s="6" t="s">
        <v>103</v>
      </c>
      <c r="C332" s="7" t="s">
        <v>34</v>
      </c>
      <c r="D332" s="7" t="s">
        <v>1163</v>
      </c>
      <c r="E332" s="7" t="s">
        <v>49</v>
      </c>
      <c r="F332" s="7"/>
      <c r="G332" s="7"/>
      <c r="H332" s="7"/>
      <c r="I332" s="7"/>
      <c r="J332" s="7" t="s">
        <v>1164</v>
      </c>
      <c r="K332" s="7"/>
      <c r="L332" s="7" t="s">
        <v>1165</v>
      </c>
      <c r="M332" s="7"/>
      <c r="N332" s="7"/>
      <c r="O332" s="7"/>
      <c r="P332" s="7"/>
      <c r="Q332" s="7" t="s">
        <v>1164</v>
      </c>
      <c r="R332" s="7"/>
      <c r="S332" s="7" t="s">
        <v>1165</v>
      </c>
      <c r="T332" s="8">
        <v>6980</v>
      </c>
      <c r="U332" s="9">
        <v>44386</v>
      </c>
      <c r="V332" s="9">
        <v>45115</v>
      </c>
      <c r="W332" s="8">
        <v>6980</v>
      </c>
    </row>
    <row r="333" spans="1:23" ht="43.5" x14ac:dyDescent="0.35">
      <c r="A333" s="5" t="s">
        <v>1166</v>
      </c>
      <c r="B333" s="6">
        <v>80204250585</v>
      </c>
      <c r="C333" s="7" t="s">
        <v>34</v>
      </c>
      <c r="D333" s="7" t="s">
        <v>1167</v>
      </c>
      <c r="E333" s="7" t="s">
        <v>35</v>
      </c>
      <c r="F333" s="7" t="s">
        <v>291</v>
      </c>
      <c r="H333" s="7" t="s">
        <v>292</v>
      </c>
      <c r="I333" s="7" t="s">
        <v>160</v>
      </c>
      <c r="J333" s="7"/>
      <c r="M333" s="7" t="s">
        <v>291</v>
      </c>
      <c r="O333" s="7" t="s">
        <v>292</v>
      </c>
      <c r="P333" s="7" t="s">
        <v>160</v>
      </c>
      <c r="Q333" s="7"/>
      <c r="T333" s="8">
        <v>33898.31</v>
      </c>
      <c r="U333" s="9">
        <v>44317</v>
      </c>
      <c r="V333" s="9">
        <v>45412</v>
      </c>
      <c r="W333" s="8">
        <v>29388.97</v>
      </c>
    </row>
    <row r="334" spans="1:23" ht="43.5" x14ac:dyDescent="0.35">
      <c r="A334" s="5" t="s">
        <v>1168</v>
      </c>
      <c r="B334" s="6">
        <v>80204250586</v>
      </c>
      <c r="C334" s="7" t="s">
        <v>34</v>
      </c>
      <c r="D334" s="7" t="s">
        <v>1169</v>
      </c>
      <c r="E334" s="7" t="s">
        <v>49</v>
      </c>
      <c r="F334" s="7"/>
      <c r="G334" s="7"/>
      <c r="H334" s="7"/>
      <c r="I334" s="7"/>
      <c r="J334" s="7" t="s">
        <v>1170</v>
      </c>
      <c r="K334" s="7"/>
      <c r="L334" s="7" t="s">
        <v>1171</v>
      </c>
      <c r="M334" s="7"/>
      <c r="N334" s="7"/>
      <c r="O334" s="7"/>
      <c r="P334" s="7"/>
      <c r="Q334" s="7" t="s">
        <v>1170</v>
      </c>
      <c r="R334" s="7"/>
      <c r="S334" s="7" t="s">
        <v>1171</v>
      </c>
      <c r="T334" s="8">
        <v>17475</v>
      </c>
      <c r="U334" s="9">
        <v>44378</v>
      </c>
      <c r="V334" s="9">
        <v>45291</v>
      </c>
      <c r="W334" s="8">
        <v>17405.080000000002</v>
      </c>
    </row>
    <row r="335" spans="1:23" ht="29" x14ac:dyDescent="0.35">
      <c r="A335" s="5" t="s">
        <v>1172</v>
      </c>
      <c r="B335" s="6">
        <v>80204250585</v>
      </c>
      <c r="C335" s="7" t="s">
        <v>34</v>
      </c>
      <c r="D335" s="7" t="s">
        <v>1173</v>
      </c>
      <c r="E335" s="7" t="s">
        <v>39</v>
      </c>
      <c r="F335" s="7"/>
      <c r="G335" s="7"/>
      <c r="H335" s="7"/>
      <c r="I335" s="7"/>
      <c r="J335" s="7" t="s">
        <v>1174</v>
      </c>
      <c r="K335" s="7"/>
      <c r="L335" s="7" t="s">
        <v>1175</v>
      </c>
      <c r="M335" s="7"/>
      <c r="N335" s="7"/>
      <c r="O335" s="7"/>
      <c r="P335" s="7"/>
      <c r="Q335" s="7" t="s">
        <v>1176</v>
      </c>
      <c r="R335" s="7"/>
      <c r="S335" s="7" t="s">
        <v>1177</v>
      </c>
      <c r="T335" s="8">
        <v>1244862.44</v>
      </c>
      <c r="U335" s="9">
        <v>44166</v>
      </c>
      <c r="V335" s="9">
        <v>45991</v>
      </c>
      <c r="W335" s="8">
        <v>1173512.67</v>
      </c>
    </row>
    <row r="336" spans="1:23" ht="29" x14ac:dyDescent="0.35">
      <c r="A336" s="5" t="s">
        <v>1178</v>
      </c>
      <c r="B336" s="6">
        <v>80204250585</v>
      </c>
      <c r="C336" s="7" t="s">
        <v>34</v>
      </c>
      <c r="D336" s="7" t="s">
        <v>1179</v>
      </c>
      <c r="E336" s="7" t="s">
        <v>35</v>
      </c>
      <c r="F336" s="7"/>
      <c r="G336" s="7"/>
      <c r="H336" s="7"/>
      <c r="I336" s="7"/>
      <c r="J336" s="7" t="s">
        <v>47</v>
      </c>
      <c r="K336" s="7"/>
      <c r="L336" s="7" t="s">
        <v>275</v>
      </c>
      <c r="M336" s="7"/>
      <c r="N336" s="7"/>
      <c r="O336" s="7"/>
      <c r="P336" s="7"/>
      <c r="Q336" s="7" t="s">
        <v>47</v>
      </c>
      <c r="R336" s="7"/>
      <c r="S336" s="7" t="s">
        <v>275</v>
      </c>
      <c r="T336" s="8">
        <v>517200</v>
      </c>
      <c r="U336" s="9">
        <v>44470</v>
      </c>
      <c r="V336" s="9">
        <v>45199</v>
      </c>
      <c r="W336" s="8">
        <v>384279.58</v>
      </c>
    </row>
    <row r="337" spans="1:23" ht="29" x14ac:dyDescent="0.35">
      <c r="A337" s="5" t="s">
        <v>1180</v>
      </c>
      <c r="B337" s="6" t="s">
        <v>103</v>
      </c>
      <c r="C337" s="7" t="s">
        <v>34</v>
      </c>
      <c r="D337" s="7" t="s">
        <v>1181</v>
      </c>
      <c r="E337" s="7" t="s">
        <v>35</v>
      </c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 t="s">
        <v>1182</v>
      </c>
      <c r="R337" s="7"/>
      <c r="S337" s="7" t="s">
        <v>1183</v>
      </c>
      <c r="T337" s="8">
        <v>1745.9</v>
      </c>
      <c r="U337" s="9">
        <v>44562</v>
      </c>
      <c r="V337" s="9">
        <v>45626</v>
      </c>
      <c r="W337" s="8">
        <v>752.55</v>
      </c>
    </row>
    <row r="338" spans="1:23" ht="72.5" x14ac:dyDescent="0.35">
      <c r="A338" s="5" t="s">
        <v>1184</v>
      </c>
      <c r="B338" s="6" t="s">
        <v>103</v>
      </c>
      <c r="C338" s="7" t="s">
        <v>34</v>
      </c>
      <c r="D338" s="7" t="s">
        <v>1185</v>
      </c>
      <c r="E338" s="7" t="s">
        <v>35</v>
      </c>
      <c r="F338" s="7"/>
      <c r="G338" s="7"/>
      <c r="H338" s="7"/>
      <c r="I338" s="7"/>
      <c r="J338" s="7"/>
      <c r="K338" s="7"/>
      <c r="L338" s="7"/>
      <c r="M338" s="7" t="s">
        <v>1186</v>
      </c>
      <c r="O338" s="7" t="s">
        <v>1187</v>
      </c>
      <c r="P338" s="7" t="s">
        <v>160</v>
      </c>
      <c r="Q338" s="7"/>
      <c r="R338" s="7"/>
      <c r="S338" s="7" t="s">
        <v>1632</v>
      </c>
      <c r="T338" s="8">
        <v>2963188.04</v>
      </c>
      <c r="U338" s="9">
        <v>44562</v>
      </c>
      <c r="V338" s="9">
        <v>46752</v>
      </c>
      <c r="W338" s="8">
        <v>1570811.37</v>
      </c>
    </row>
    <row r="339" spans="1:23" x14ac:dyDescent="0.35">
      <c r="A339" s="5" t="s">
        <v>1188</v>
      </c>
      <c r="B339" s="6" t="s">
        <v>103</v>
      </c>
      <c r="C339" s="7" t="s">
        <v>34</v>
      </c>
      <c r="D339" s="7" t="s">
        <v>1189</v>
      </c>
      <c r="E339" s="7" t="s">
        <v>49</v>
      </c>
      <c r="F339" s="7"/>
      <c r="G339" s="7"/>
      <c r="H339" s="7"/>
      <c r="I339" s="7"/>
      <c r="J339" s="7" t="s">
        <v>1009</v>
      </c>
      <c r="K339" s="7"/>
      <c r="L339" s="7" t="s">
        <v>1190</v>
      </c>
      <c r="M339" s="7"/>
      <c r="N339" s="7"/>
      <c r="O339" s="7"/>
      <c r="P339" s="7"/>
      <c r="Q339" s="7" t="s">
        <v>1009</v>
      </c>
      <c r="R339" s="7"/>
      <c r="S339" s="7" t="s">
        <v>1190</v>
      </c>
      <c r="T339" s="8">
        <v>7500</v>
      </c>
      <c r="U339" s="9">
        <v>44562</v>
      </c>
      <c r="V339" s="9">
        <v>45657</v>
      </c>
      <c r="W339" s="8">
        <v>9150</v>
      </c>
    </row>
    <row r="340" spans="1:23" ht="29" x14ac:dyDescent="0.35">
      <c r="A340" s="5" t="s">
        <v>1191</v>
      </c>
      <c r="B340" s="6" t="s">
        <v>103</v>
      </c>
      <c r="C340" s="7" t="s">
        <v>34</v>
      </c>
      <c r="D340" s="7" t="s">
        <v>1192</v>
      </c>
      <c r="E340" s="7" t="s">
        <v>35</v>
      </c>
      <c r="F340" s="7"/>
      <c r="G340" s="7"/>
      <c r="H340" s="7"/>
      <c r="I340" s="7"/>
      <c r="J340" s="7" t="s">
        <v>1193</v>
      </c>
      <c r="K340" s="7"/>
      <c r="L340" s="7" t="s">
        <v>1194</v>
      </c>
      <c r="M340" s="7"/>
      <c r="N340" s="7"/>
      <c r="O340" s="7"/>
      <c r="P340" s="7"/>
      <c r="Q340" s="7" t="s">
        <v>1193</v>
      </c>
      <c r="R340" s="7"/>
      <c r="S340" s="7" t="s">
        <v>1194</v>
      </c>
      <c r="T340" s="8">
        <v>2769270</v>
      </c>
      <c r="U340" s="9">
        <v>44652</v>
      </c>
      <c r="V340" s="9">
        <v>46022</v>
      </c>
      <c r="W340" s="8">
        <v>2655831.2400000002</v>
      </c>
    </row>
    <row r="341" spans="1:23" ht="29" x14ac:dyDescent="0.35">
      <c r="A341" s="5" t="s">
        <v>1195</v>
      </c>
      <c r="B341" s="6">
        <v>80204250585</v>
      </c>
      <c r="C341" s="7" t="s">
        <v>34</v>
      </c>
      <c r="D341" s="7" t="s">
        <v>1196</v>
      </c>
      <c r="E341" s="7" t="s">
        <v>49</v>
      </c>
      <c r="F341" s="7"/>
      <c r="G341" s="7"/>
      <c r="H341" s="7"/>
      <c r="I341" s="7"/>
      <c r="J341" s="7" t="s">
        <v>1197</v>
      </c>
      <c r="K341" s="7"/>
      <c r="L341" s="7" t="s">
        <v>1198</v>
      </c>
      <c r="M341" s="7"/>
      <c r="N341" s="7"/>
      <c r="O341" s="7"/>
      <c r="P341" s="7"/>
      <c r="Q341" s="7" t="s">
        <v>1197</v>
      </c>
      <c r="R341" s="7"/>
      <c r="S341" s="7" t="s">
        <v>1198</v>
      </c>
      <c r="T341" s="8">
        <v>840</v>
      </c>
      <c r="U341" s="9">
        <v>44652</v>
      </c>
      <c r="V341" s="9">
        <v>45016</v>
      </c>
      <c r="W341" s="8">
        <v>840</v>
      </c>
    </row>
    <row r="342" spans="1:23" ht="29" x14ac:dyDescent="0.35">
      <c r="A342" s="5" t="s">
        <v>1199</v>
      </c>
      <c r="B342" s="6" t="s">
        <v>103</v>
      </c>
      <c r="C342" s="7" t="s">
        <v>34</v>
      </c>
      <c r="D342" s="7" t="s">
        <v>1200</v>
      </c>
      <c r="E342" s="7" t="s">
        <v>38</v>
      </c>
      <c r="F342" s="7"/>
      <c r="G342" s="7"/>
      <c r="H342" s="7"/>
      <c r="I342" s="7"/>
      <c r="J342" s="7"/>
      <c r="K342" s="7" t="s">
        <v>1201</v>
      </c>
      <c r="L342" s="7" t="s">
        <v>1202</v>
      </c>
      <c r="M342" s="7"/>
      <c r="N342" s="7"/>
      <c r="O342" s="7"/>
      <c r="P342" s="7"/>
      <c r="Q342" s="7"/>
      <c r="R342" s="7" t="s">
        <v>1201</v>
      </c>
      <c r="S342" s="7" t="s">
        <v>1202</v>
      </c>
      <c r="T342" s="8">
        <v>4729</v>
      </c>
      <c r="U342" s="9">
        <v>44616</v>
      </c>
      <c r="V342" s="9">
        <v>44980</v>
      </c>
      <c r="W342" s="8">
        <v>4729</v>
      </c>
    </row>
    <row r="343" spans="1:23" ht="29" x14ac:dyDescent="0.35">
      <c r="A343" s="5" t="s">
        <v>1206</v>
      </c>
      <c r="B343" s="6" t="s">
        <v>103</v>
      </c>
      <c r="C343" s="7" t="s">
        <v>34</v>
      </c>
      <c r="D343" s="7" t="s">
        <v>1207</v>
      </c>
      <c r="E343" s="7" t="s">
        <v>49</v>
      </c>
      <c r="F343" s="7"/>
      <c r="G343" s="7"/>
      <c r="H343" s="7"/>
      <c r="I343" s="7"/>
      <c r="J343" s="7" t="s">
        <v>1208</v>
      </c>
      <c r="K343" s="7"/>
      <c r="L343" s="7" t="s">
        <v>1209</v>
      </c>
      <c r="M343" s="7"/>
      <c r="N343" s="7"/>
      <c r="O343" s="7"/>
      <c r="P343" s="7"/>
      <c r="Q343" s="7" t="s">
        <v>1208</v>
      </c>
      <c r="R343" s="7"/>
      <c r="S343" s="7" t="s">
        <v>1209</v>
      </c>
      <c r="T343" s="8">
        <v>1085.3399999999999</v>
      </c>
      <c r="U343" s="9"/>
      <c r="V343" s="9"/>
      <c r="W343" s="8">
        <v>1085</v>
      </c>
    </row>
    <row r="344" spans="1:23" ht="43.5" x14ac:dyDescent="0.35">
      <c r="A344" s="5" t="s">
        <v>1210</v>
      </c>
      <c r="B344" s="6" t="s">
        <v>103</v>
      </c>
      <c r="C344" s="7" t="s">
        <v>34</v>
      </c>
      <c r="D344" s="7" t="s">
        <v>1211</v>
      </c>
      <c r="E344" s="7" t="s">
        <v>49</v>
      </c>
      <c r="F344" s="7"/>
      <c r="G344" s="7"/>
      <c r="H344" s="7"/>
      <c r="I344" s="7"/>
      <c r="J344" s="7" t="s">
        <v>74</v>
      </c>
      <c r="K344" s="7"/>
      <c r="L344" s="7" t="s">
        <v>1203</v>
      </c>
      <c r="M344" s="7"/>
      <c r="N344" s="7"/>
      <c r="O344" s="7"/>
      <c r="P344" s="7"/>
      <c r="Q344" s="7" t="s">
        <v>74</v>
      </c>
      <c r="R344" s="7"/>
      <c r="S344" s="7" t="s">
        <v>1203</v>
      </c>
      <c r="T344" s="8">
        <v>1500</v>
      </c>
      <c r="U344" s="9">
        <v>44927</v>
      </c>
      <c r="V344" s="9">
        <v>45291</v>
      </c>
      <c r="W344" s="8">
        <v>0</v>
      </c>
    </row>
    <row r="345" spans="1:23" ht="29" x14ac:dyDescent="0.35">
      <c r="A345" s="5" t="s">
        <v>1212</v>
      </c>
      <c r="B345" s="6" t="s">
        <v>103</v>
      </c>
      <c r="C345" s="7" t="s">
        <v>34</v>
      </c>
      <c r="D345" s="7" t="s">
        <v>1633</v>
      </c>
      <c r="E345" s="7" t="s">
        <v>49</v>
      </c>
      <c r="F345" s="7"/>
      <c r="G345" s="7"/>
      <c r="H345" s="7"/>
      <c r="I345" s="7"/>
      <c r="J345" s="7" t="s">
        <v>1213</v>
      </c>
      <c r="K345" s="7"/>
      <c r="L345" s="7" t="s">
        <v>1214</v>
      </c>
      <c r="M345" s="7"/>
      <c r="N345" s="7"/>
      <c r="O345" s="7"/>
      <c r="P345" s="7"/>
      <c r="Q345" s="7" t="s">
        <v>1213</v>
      </c>
      <c r="R345" s="7"/>
      <c r="S345" s="7" t="s">
        <v>1214</v>
      </c>
      <c r="T345" s="8">
        <v>1950</v>
      </c>
      <c r="U345" s="9">
        <v>44927</v>
      </c>
      <c r="V345" s="9">
        <v>46022</v>
      </c>
      <c r="W345" s="8">
        <v>1293.5</v>
      </c>
    </row>
    <row r="346" spans="1:23" ht="58" x14ac:dyDescent="0.35">
      <c r="A346" s="5" t="s">
        <v>1215</v>
      </c>
      <c r="B346" s="6" t="s">
        <v>103</v>
      </c>
      <c r="C346" s="7" t="s">
        <v>34</v>
      </c>
      <c r="D346" s="7" t="s">
        <v>1216</v>
      </c>
      <c r="E346" s="7" t="s">
        <v>35</v>
      </c>
      <c r="F346" s="7"/>
      <c r="G346" s="7"/>
      <c r="H346" s="7"/>
      <c r="I346" s="7"/>
      <c r="J346" s="7" t="s">
        <v>219</v>
      </c>
      <c r="K346" s="7"/>
      <c r="L346" s="7" t="s">
        <v>1217</v>
      </c>
      <c r="M346" s="7"/>
      <c r="N346" s="7"/>
      <c r="O346" s="7"/>
      <c r="P346" s="7"/>
      <c r="Q346" s="7" t="s">
        <v>219</v>
      </c>
      <c r="R346" s="7"/>
      <c r="S346" s="7" t="s">
        <v>1217</v>
      </c>
      <c r="T346" s="8">
        <v>13223.4</v>
      </c>
      <c r="U346" s="9">
        <v>44956</v>
      </c>
      <c r="V346" s="9">
        <v>46781</v>
      </c>
      <c r="W346" s="8">
        <v>5262.88</v>
      </c>
    </row>
    <row r="347" spans="1:23" ht="29" x14ac:dyDescent="0.35">
      <c r="A347" s="5" t="s">
        <v>1218</v>
      </c>
      <c r="B347" s="6" t="s">
        <v>103</v>
      </c>
      <c r="C347" s="7" t="s">
        <v>34</v>
      </c>
      <c r="D347" s="7" t="s">
        <v>1219</v>
      </c>
      <c r="E347" s="7" t="s">
        <v>49</v>
      </c>
      <c r="F347" s="7"/>
      <c r="G347" s="7"/>
      <c r="H347" s="7"/>
      <c r="I347" s="7"/>
      <c r="J347" s="7" t="s">
        <v>1220</v>
      </c>
      <c r="K347" s="7"/>
      <c r="L347" s="7" t="s">
        <v>1221</v>
      </c>
      <c r="M347" s="7"/>
      <c r="N347" s="7"/>
      <c r="O347" s="7"/>
      <c r="P347" s="7"/>
      <c r="Q347" s="7" t="s">
        <v>1220</v>
      </c>
      <c r="R347" s="7"/>
      <c r="S347" s="7" t="s">
        <v>1221</v>
      </c>
      <c r="T347" s="8">
        <v>998.37</v>
      </c>
      <c r="U347" s="9">
        <v>44908</v>
      </c>
      <c r="V347" s="9">
        <v>45272</v>
      </c>
      <c r="W347" s="8">
        <v>998.37</v>
      </c>
    </row>
    <row r="348" spans="1:23" ht="29" x14ac:dyDescent="0.35">
      <c r="A348" s="5" t="s">
        <v>1222</v>
      </c>
      <c r="B348" s="6" t="s">
        <v>103</v>
      </c>
      <c r="C348" s="7" t="s">
        <v>34</v>
      </c>
      <c r="D348" s="7" t="s">
        <v>1223</v>
      </c>
      <c r="E348" s="7" t="s">
        <v>38</v>
      </c>
      <c r="F348" s="7"/>
      <c r="G348" s="7"/>
      <c r="H348" s="7"/>
      <c r="I348" s="7"/>
      <c r="J348" s="7" t="s">
        <v>107</v>
      </c>
      <c r="L348" s="3" t="s">
        <v>1132</v>
      </c>
      <c r="N348" s="7"/>
      <c r="Q348" s="7" t="s">
        <v>107</v>
      </c>
      <c r="R348" s="21"/>
      <c r="S348" s="3" t="s">
        <v>1132</v>
      </c>
      <c r="T348" s="8">
        <v>120540</v>
      </c>
      <c r="U348" s="9">
        <v>44958</v>
      </c>
      <c r="V348" s="9">
        <v>46053</v>
      </c>
      <c r="W348" s="8">
        <v>124694.89</v>
      </c>
    </row>
    <row r="349" spans="1:23" ht="29" x14ac:dyDescent="0.35">
      <c r="A349" s="5" t="s">
        <v>1224</v>
      </c>
      <c r="B349" s="6" t="s">
        <v>103</v>
      </c>
      <c r="C349" s="7" t="s">
        <v>34</v>
      </c>
      <c r="D349" s="7" t="s">
        <v>1225</v>
      </c>
      <c r="E349" s="7" t="s">
        <v>49</v>
      </c>
      <c r="F349" s="7"/>
      <c r="G349" s="7"/>
      <c r="H349" s="7"/>
      <c r="I349" s="7"/>
      <c r="J349" s="7" t="s">
        <v>1226</v>
      </c>
      <c r="K349" s="7"/>
      <c r="L349" s="7" t="s">
        <v>1227</v>
      </c>
      <c r="M349" s="7"/>
      <c r="N349" s="7"/>
      <c r="O349" s="7"/>
      <c r="P349" s="7"/>
      <c r="Q349" s="7" t="s">
        <v>1226</v>
      </c>
      <c r="R349" s="7"/>
      <c r="S349" s="7" t="s">
        <v>1227</v>
      </c>
      <c r="T349" s="8">
        <v>3950</v>
      </c>
      <c r="U349" s="9">
        <v>44886</v>
      </c>
      <c r="V349" s="9">
        <v>45107</v>
      </c>
      <c r="W349" s="8">
        <v>3950</v>
      </c>
    </row>
    <row r="350" spans="1:23" ht="29" x14ac:dyDescent="0.35">
      <c r="A350" s="5" t="s">
        <v>1228</v>
      </c>
      <c r="B350" s="6" t="s">
        <v>103</v>
      </c>
      <c r="C350" s="7" t="s">
        <v>34</v>
      </c>
      <c r="D350" s="7" t="s">
        <v>1229</v>
      </c>
      <c r="E350" s="7" t="s">
        <v>49</v>
      </c>
      <c r="F350" s="7"/>
      <c r="G350" s="7"/>
      <c r="H350" s="7"/>
      <c r="I350" s="7"/>
      <c r="J350" s="7" t="s">
        <v>1230</v>
      </c>
      <c r="K350" s="7"/>
      <c r="L350" s="7" t="s">
        <v>1231</v>
      </c>
      <c r="M350" s="7"/>
      <c r="N350" s="7"/>
      <c r="O350" s="7"/>
      <c r="P350" s="7"/>
      <c r="Q350" s="7" t="s">
        <v>1232</v>
      </c>
      <c r="R350" s="7"/>
      <c r="S350" s="7" t="s">
        <v>1233</v>
      </c>
      <c r="T350" s="8">
        <v>140000</v>
      </c>
      <c r="U350" s="9">
        <v>44972</v>
      </c>
      <c r="V350" s="9">
        <v>45702</v>
      </c>
      <c r="W350" s="8">
        <v>55420.06</v>
      </c>
    </row>
    <row r="351" spans="1:23" ht="43.5" x14ac:dyDescent="0.35">
      <c r="A351" s="2" t="s">
        <v>1234</v>
      </c>
      <c r="B351" s="6" t="s">
        <v>103</v>
      </c>
      <c r="C351" s="7" t="s">
        <v>34</v>
      </c>
      <c r="D351" s="3" t="s">
        <v>1235</v>
      </c>
      <c r="E351" s="7" t="s">
        <v>49</v>
      </c>
      <c r="J351" s="7" t="s">
        <v>1204</v>
      </c>
      <c r="K351" s="7"/>
      <c r="L351" s="7" t="s">
        <v>1205</v>
      </c>
      <c r="M351" s="7"/>
      <c r="N351" s="7"/>
      <c r="O351" s="7"/>
      <c r="P351" s="7"/>
      <c r="Q351" s="7" t="s">
        <v>1204</v>
      </c>
      <c r="R351" s="7"/>
      <c r="S351" s="7" t="s">
        <v>1205</v>
      </c>
      <c r="T351" s="8">
        <v>650</v>
      </c>
      <c r="U351" s="9">
        <v>44951</v>
      </c>
      <c r="V351" s="9">
        <v>44985</v>
      </c>
      <c r="W351" s="8">
        <v>650</v>
      </c>
    </row>
    <row r="352" spans="1:23" ht="43.5" x14ac:dyDescent="0.35">
      <c r="A352" s="2" t="s">
        <v>780</v>
      </c>
      <c r="B352" s="6" t="s">
        <v>103</v>
      </c>
      <c r="C352" s="7" t="s">
        <v>34</v>
      </c>
      <c r="D352" s="3" t="s">
        <v>781</v>
      </c>
      <c r="E352" s="3" t="s">
        <v>35</v>
      </c>
      <c r="J352" s="7" t="s">
        <v>47</v>
      </c>
      <c r="L352" s="3" t="s">
        <v>48</v>
      </c>
      <c r="Q352" s="7" t="s">
        <v>47</v>
      </c>
      <c r="S352" s="3" t="s">
        <v>48</v>
      </c>
      <c r="T352" s="8">
        <v>156022</v>
      </c>
      <c r="U352" s="9">
        <v>45200</v>
      </c>
      <c r="V352" s="9">
        <v>45382</v>
      </c>
      <c r="W352" s="8">
        <v>134806.07</v>
      </c>
    </row>
    <row r="353" spans="1:23" ht="58" x14ac:dyDescent="0.35">
      <c r="A353" s="2" t="s">
        <v>1236</v>
      </c>
      <c r="B353" s="6" t="s">
        <v>103</v>
      </c>
      <c r="C353" s="7" t="s">
        <v>34</v>
      </c>
      <c r="D353" s="3" t="s">
        <v>1237</v>
      </c>
      <c r="E353" s="3" t="s">
        <v>49</v>
      </c>
      <c r="J353" s="7" t="s">
        <v>1238</v>
      </c>
      <c r="L353" s="3" t="s">
        <v>1239</v>
      </c>
      <c r="Q353" s="7" t="s">
        <v>1238</v>
      </c>
      <c r="S353" s="3" t="s">
        <v>1239</v>
      </c>
      <c r="T353" s="8">
        <v>495</v>
      </c>
      <c r="U353" s="9">
        <v>44998</v>
      </c>
      <c r="V353" s="9">
        <v>45291</v>
      </c>
      <c r="W353" s="8">
        <v>495</v>
      </c>
    </row>
    <row r="354" spans="1:23" ht="29" x14ac:dyDescent="0.35">
      <c r="A354" s="2" t="s">
        <v>1240</v>
      </c>
      <c r="B354" s="6" t="s">
        <v>103</v>
      </c>
      <c r="C354" s="7" t="s">
        <v>34</v>
      </c>
      <c r="D354" s="3" t="s">
        <v>1241</v>
      </c>
      <c r="E354" s="3" t="s">
        <v>49</v>
      </c>
      <c r="J354" s="7" t="s">
        <v>1242</v>
      </c>
      <c r="L354" s="3" t="s">
        <v>1243</v>
      </c>
      <c r="Q354" s="7" t="s">
        <v>1242</v>
      </c>
      <c r="S354" s="3" t="s">
        <v>1243</v>
      </c>
      <c r="T354" s="8">
        <v>300</v>
      </c>
      <c r="U354" s="9">
        <v>44986</v>
      </c>
      <c r="V354" s="9">
        <v>45016</v>
      </c>
      <c r="W354" s="8">
        <v>300</v>
      </c>
    </row>
    <row r="355" spans="1:23" ht="43.5" x14ac:dyDescent="0.35">
      <c r="A355" s="2" t="s">
        <v>1244</v>
      </c>
      <c r="B355" s="6" t="s">
        <v>103</v>
      </c>
      <c r="C355" s="7" t="s">
        <v>34</v>
      </c>
      <c r="D355" s="3" t="s">
        <v>1245</v>
      </c>
      <c r="E355" s="3" t="s">
        <v>35</v>
      </c>
      <c r="J355" s="7" t="s">
        <v>1154</v>
      </c>
      <c r="L355" s="3" t="s">
        <v>1246</v>
      </c>
      <c r="Q355" s="7" t="s">
        <v>1154</v>
      </c>
      <c r="S355" s="3" t="s">
        <v>1155</v>
      </c>
      <c r="T355" s="8">
        <v>140000</v>
      </c>
      <c r="U355" s="9">
        <v>45139</v>
      </c>
      <c r="V355" s="9">
        <v>45869</v>
      </c>
      <c r="W355" s="8">
        <v>76556.22</v>
      </c>
    </row>
    <row r="356" spans="1:23" ht="29" x14ac:dyDescent="0.35">
      <c r="A356" s="2" t="s">
        <v>1247</v>
      </c>
      <c r="B356" s="6" t="s">
        <v>103</v>
      </c>
      <c r="C356" s="7" t="s">
        <v>34</v>
      </c>
      <c r="D356" s="3" t="s">
        <v>1248</v>
      </c>
      <c r="E356" s="7" t="s">
        <v>38</v>
      </c>
      <c r="J356" s="7"/>
      <c r="K356" s="7" t="s">
        <v>1201</v>
      </c>
      <c r="L356" s="3" t="s">
        <v>1249</v>
      </c>
      <c r="Q356" s="7"/>
      <c r="R356" s="7" t="s">
        <v>1201</v>
      </c>
      <c r="S356" s="3" t="s">
        <v>1249</v>
      </c>
      <c r="T356" s="8">
        <v>5036</v>
      </c>
      <c r="U356" s="9">
        <v>44981</v>
      </c>
      <c r="V356" s="9">
        <v>45345</v>
      </c>
      <c r="W356" s="8">
        <v>5036</v>
      </c>
    </row>
    <row r="357" spans="1:23" ht="29" x14ac:dyDescent="0.35">
      <c r="A357" s="2" t="s">
        <v>1250</v>
      </c>
      <c r="B357" s="6" t="s">
        <v>103</v>
      </c>
      <c r="C357" s="7" t="s">
        <v>34</v>
      </c>
      <c r="D357" s="7" t="s">
        <v>1251</v>
      </c>
      <c r="E357" s="3" t="s">
        <v>49</v>
      </c>
      <c r="J357" s="7" t="s">
        <v>1252</v>
      </c>
      <c r="L357" s="3" t="s">
        <v>1253</v>
      </c>
      <c r="Q357" s="7" t="s">
        <v>1252</v>
      </c>
      <c r="S357" s="3" t="s">
        <v>1253</v>
      </c>
      <c r="T357" s="8">
        <v>6538.2</v>
      </c>
      <c r="U357" s="9">
        <v>44977</v>
      </c>
      <c r="V357" s="9">
        <v>45013</v>
      </c>
      <c r="W357" s="8">
        <v>6538.2</v>
      </c>
    </row>
    <row r="358" spans="1:23" ht="43.5" x14ac:dyDescent="0.35">
      <c r="A358" s="2" t="s">
        <v>1254</v>
      </c>
      <c r="B358" s="6" t="s">
        <v>103</v>
      </c>
      <c r="C358" s="7" t="s">
        <v>34</v>
      </c>
      <c r="D358" s="3" t="s">
        <v>1255</v>
      </c>
      <c r="E358" s="7" t="s">
        <v>35</v>
      </c>
      <c r="F358" s="7"/>
      <c r="H358" s="7"/>
      <c r="I358" s="7"/>
      <c r="M358" s="7" t="s">
        <v>291</v>
      </c>
      <c r="O358" s="7" t="s">
        <v>292</v>
      </c>
      <c r="P358" s="7" t="s">
        <v>160</v>
      </c>
      <c r="S358" s="3" t="s">
        <v>1634</v>
      </c>
      <c r="T358" s="13">
        <v>6944.1</v>
      </c>
      <c r="U358" s="9">
        <v>45047</v>
      </c>
      <c r="V358" s="9">
        <v>45412</v>
      </c>
      <c r="W358" s="8">
        <v>1520.61</v>
      </c>
    </row>
    <row r="359" spans="1:23" ht="58" x14ac:dyDescent="0.35">
      <c r="A359" s="5" t="s">
        <v>1256</v>
      </c>
      <c r="B359" s="6" t="s">
        <v>103</v>
      </c>
      <c r="C359" s="7" t="s">
        <v>34</v>
      </c>
      <c r="D359" s="7" t="s">
        <v>1257</v>
      </c>
      <c r="E359" s="7" t="s">
        <v>49</v>
      </c>
      <c r="F359" s="7"/>
      <c r="G359" s="7"/>
      <c r="H359" s="7"/>
      <c r="I359" s="7"/>
      <c r="J359" s="7" t="s">
        <v>1258</v>
      </c>
      <c r="K359" s="7"/>
      <c r="L359" s="7" t="s">
        <v>1259</v>
      </c>
      <c r="M359" s="7"/>
      <c r="N359" s="7"/>
      <c r="O359" s="7"/>
      <c r="P359" s="7"/>
      <c r="Q359" s="7" t="s">
        <v>1258</v>
      </c>
      <c r="R359" s="7"/>
      <c r="S359" s="7" t="s">
        <v>1260</v>
      </c>
      <c r="T359" s="8">
        <v>1235</v>
      </c>
      <c r="U359" s="9">
        <v>45082</v>
      </c>
      <c r="V359" s="9">
        <v>45085</v>
      </c>
      <c r="W359" s="8">
        <v>910</v>
      </c>
    </row>
    <row r="360" spans="1:23" ht="29" x14ac:dyDescent="0.35">
      <c r="A360" s="2" t="s">
        <v>1261</v>
      </c>
      <c r="B360" s="6" t="s">
        <v>103</v>
      </c>
      <c r="C360" s="7" t="s">
        <v>34</v>
      </c>
      <c r="D360" s="3" t="s">
        <v>1262</v>
      </c>
      <c r="E360" s="7" t="s">
        <v>49</v>
      </c>
      <c r="J360" s="7" t="s">
        <v>1263</v>
      </c>
      <c r="L360" s="3" t="s">
        <v>1264</v>
      </c>
      <c r="O360" s="7"/>
      <c r="P360" s="7"/>
      <c r="Q360" s="7" t="s">
        <v>1263</v>
      </c>
      <c r="S360" s="3" t="s">
        <v>1264</v>
      </c>
      <c r="T360" s="8">
        <v>2396</v>
      </c>
      <c r="U360" s="9">
        <v>45069</v>
      </c>
      <c r="V360" s="9">
        <v>45799</v>
      </c>
      <c r="W360" s="8">
        <v>2396</v>
      </c>
    </row>
    <row r="361" spans="1:23" ht="29" x14ac:dyDescent="0.35">
      <c r="A361" s="2" t="s">
        <v>1265</v>
      </c>
      <c r="B361" s="6" t="s">
        <v>103</v>
      </c>
      <c r="C361" s="7" t="s">
        <v>34</v>
      </c>
      <c r="D361" s="3" t="s">
        <v>1266</v>
      </c>
      <c r="E361" s="3" t="s">
        <v>49</v>
      </c>
      <c r="J361" s="7" t="s">
        <v>1267</v>
      </c>
      <c r="L361" s="3" t="s">
        <v>1268</v>
      </c>
      <c r="Q361" s="7" t="s">
        <v>1267</v>
      </c>
      <c r="S361" s="3" t="s">
        <v>1268</v>
      </c>
      <c r="T361" s="8">
        <v>337.34</v>
      </c>
      <c r="U361" s="9">
        <v>45096</v>
      </c>
      <c r="V361" s="9">
        <v>45291</v>
      </c>
      <c r="W361" s="8">
        <v>337.34</v>
      </c>
    </row>
    <row r="362" spans="1:23" ht="29" x14ac:dyDescent="0.35">
      <c r="A362" s="2" t="s">
        <v>1269</v>
      </c>
      <c r="B362" s="6" t="s">
        <v>103</v>
      </c>
      <c r="C362" s="7" t="s">
        <v>34</v>
      </c>
      <c r="D362" s="3" t="s">
        <v>1270</v>
      </c>
      <c r="E362" s="3" t="s">
        <v>38</v>
      </c>
      <c r="J362" s="7" t="s">
        <v>1164</v>
      </c>
      <c r="K362" s="7"/>
      <c r="L362" s="7" t="s">
        <v>1165</v>
      </c>
      <c r="Q362" s="7" t="s">
        <v>1164</v>
      </c>
      <c r="R362" s="7"/>
      <c r="S362" s="7" t="s">
        <v>1165</v>
      </c>
      <c r="T362" s="8">
        <v>8350</v>
      </c>
      <c r="U362" s="9">
        <v>45116</v>
      </c>
      <c r="V362" s="9">
        <v>45846</v>
      </c>
      <c r="W362" s="8">
        <v>8350</v>
      </c>
    </row>
    <row r="363" spans="1:23" ht="43.5" x14ac:dyDescent="0.35">
      <c r="A363" s="2" t="s">
        <v>1271</v>
      </c>
      <c r="B363" s="6" t="s">
        <v>103</v>
      </c>
      <c r="C363" s="7" t="s">
        <v>34</v>
      </c>
      <c r="D363" s="3" t="s">
        <v>1272</v>
      </c>
      <c r="E363" s="3" t="s">
        <v>64</v>
      </c>
      <c r="J363" s="7"/>
      <c r="T363" s="8"/>
      <c r="U363" s="12"/>
      <c r="V363" s="12"/>
    </row>
    <row r="364" spans="1:23" ht="43.5" x14ac:dyDescent="0.35">
      <c r="A364" s="2" t="s">
        <v>1273</v>
      </c>
      <c r="B364" s="6" t="s">
        <v>103</v>
      </c>
      <c r="C364" s="7" t="s">
        <v>34</v>
      </c>
      <c r="D364" s="3" t="s">
        <v>1274</v>
      </c>
      <c r="E364" s="3" t="s">
        <v>49</v>
      </c>
      <c r="J364" s="7" t="s">
        <v>66</v>
      </c>
      <c r="L364" s="3" t="s">
        <v>1275</v>
      </c>
      <c r="Q364" s="7" t="s">
        <v>66</v>
      </c>
      <c r="S364" s="3" t="s">
        <v>1275</v>
      </c>
      <c r="T364" s="8">
        <v>300</v>
      </c>
      <c r="U364" s="9">
        <v>45128</v>
      </c>
      <c r="V364" s="9">
        <v>45169</v>
      </c>
      <c r="W364" s="8">
        <v>300</v>
      </c>
    </row>
    <row r="365" spans="1:23" x14ac:dyDescent="0.35">
      <c r="A365" s="2" t="s">
        <v>1276</v>
      </c>
      <c r="B365" s="6" t="s">
        <v>103</v>
      </c>
      <c r="C365" s="7" t="s">
        <v>34</v>
      </c>
      <c r="D365" s="3" t="s">
        <v>1277</v>
      </c>
      <c r="E365" s="3" t="s">
        <v>49</v>
      </c>
      <c r="J365" s="7" t="s">
        <v>122</v>
      </c>
      <c r="L365" s="3" t="s">
        <v>1278</v>
      </c>
      <c r="Q365" s="7" t="s">
        <v>122</v>
      </c>
      <c r="S365" s="3" t="s">
        <v>1278</v>
      </c>
      <c r="T365" s="8">
        <v>4872</v>
      </c>
      <c r="U365" s="9">
        <v>45261</v>
      </c>
      <c r="V365" s="9">
        <v>45991</v>
      </c>
      <c r="W365" s="8">
        <v>3230.95</v>
      </c>
    </row>
    <row r="366" spans="1:23" ht="29" x14ac:dyDescent="0.35">
      <c r="A366" s="2" t="s">
        <v>1279</v>
      </c>
      <c r="B366" s="6" t="s">
        <v>103</v>
      </c>
      <c r="C366" s="7" t="s">
        <v>34</v>
      </c>
      <c r="D366" s="3" t="s">
        <v>1280</v>
      </c>
      <c r="E366" s="3" t="s">
        <v>49</v>
      </c>
      <c r="J366" s="7" t="s">
        <v>1281</v>
      </c>
      <c r="L366" s="3" t="s">
        <v>1282</v>
      </c>
      <c r="Q366" s="7" t="s">
        <v>1281</v>
      </c>
      <c r="S366" s="3" t="s">
        <v>1282</v>
      </c>
      <c r="T366" s="8">
        <v>3788</v>
      </c>
      <c r="U366" s="9">
        <v>45229</v>
      </c>
      <c r="V366" s="9">
        <v>45322</v>
      </c>
      <c r="W366" s="8">
        <v>3788</v>
      </c>
    </row>
    <row r="367" spans="1:23" ht="29" x14ac:dyDescent="0.35">
      <c r="A367" s="2" t="s">
        <v>1283</v>
      </c>
      <c r="B367" s="6" t="s">
        <v>103</v>
      </c>
      <c r="C367" s="7" t="s">
        <v>34</v>
      </c>
      <c r="D367" s="7" t="s">
        <v>1138</v>
      </c>
      <c r="E367" s="3" t="s">
        <v>49</v>
      </c>
      <c r="J367" s="7" t="s">
        <v>1284</v>
      </c>
      <c r="L367" s="3" t="s">
        <v>1285</v>
      </c>
      <c r="Q367" s="7" t="s">
        <v>1141</v>
      </c>
      <c r="S367" s="3" t="s">
        <v>1286</v>
      </c>
      <c r="T367" s="8">
        <v>35150</v>
      </c>
      <c r="U367" s="9">
        <v>45383</v>
      </c>
      <c r="V367" s="9">
        <v>46477</v>
      </c>
      <c r="W367" s="8">
        <v>4671.1899999999996</v>
      </c>
    </row>
    <row r="368" spans="1:23" ht="29" x14ac:dyDescent="0.35">
      <c r="A368" s="2" t="s">
        <v>1287</v>
      </c>
      <c r="B368" s="6" t="s">
        <v>103</v>
      </c>
      <c r="C368" s="7" t="s">
        <v>34</v>
      </c>
      <c r="D368" s="7" t="s">
        <v>1288</v>
      </c>
      <c r="E368" s="3" t="s">
        <v>49</v>
      </c>
      <c r="J368" s="7" t="s">
        <v>1289</v>
      </c>
      <c r="L368" s="3" t="s">
        <v>1290</v>
      </c>
      <c r="Q368" s="7" t="s">
        <v>1289</v>
      </c>
      <c r="S368" s="3" t="s">
        <v>1290</v>
      </c>
      <c r="T368" s="8">
        <v>2928</v>
      </c>
      <c r="U368" s="9">
        <v>45259</v>
      </c>
      <c r="V368" s="9">
        <v>45291</v>
      </c>
      <c r="W368" s="8">
        <v>2928</v>
      </c>
    </row>
    <row r="369" spans="1:23" ht="29" x14ac:dyDescent="0.35">
      <c r="A369" s="2" t="s">
        <v>1291</v>
      </c>
      <c r="B369" s="6" t="s">
        <v>103</v>
      </c>
      <c r="C369" s="7" t="s">
        <v>34</v>
      </c>
      <c r="D369" s="7" t="s">
        <v>1292</v>
      </c>
      <c r="E369" s="3" t="s">
        <v>49</v>
      </c>
      <c r="J369" s="7">
        <v>10495590159</v>
      </c>
      <c r="L369" s="3" t="s">
        <v>1293</v>
      </c>
      <c r="Q369" s="7">
        <v>10495590159</v>
      </c>
      <c r="S369" s="3" t="s">
        <v>1293</v>
      </c>
      <c r="T369" s="8">
        <v>1164</v>
      </c>
      <c r="U369" s="9">
        <v>45292</v>
      </c>
      <c r="V369" s="9">
        <v>46387</v>
      </c>
      <c r="W369" s="8">
        <v>0</v>
      </c>
    </row>
    <row r="370" spans="1:23" ht="29" x14ac:dyDescent="0.35">
      <c r="A370" s="5" t="s">
        <v>1294</v>
      </c>
      <c r="B370" s="6" t="s">
        <v>103</v>
      </c>
      <c r="C370" s="7" t="s">
        <v>34</v>
      </c>
      <c r="D370" s="7" t="s">
        <v>1295</v>
      </c>
      <c r="E370" s="7" t="s">
        <v>49</v>
      </c>
      <c r="F370" s="7"/>
      <c r="G370" s="7"/>
      <c r="H370" s="7"/>
      <c r="I370" s="7"/>
      <c r="J370" s="7" t="s">
        <v>1220</v>
      </c>
      <c r="K370" s="7"/>
      <c r="L370" s="7" t="s">
        <v>1221</v>
      </c>
      <c r="M370" s="7"/>
      <c r="N370" s="7"/>
      <c r="O370" s="7"/>
      <c r="P370" s="7"/>
      <c r="Q370" s="7" t="s">
        <v>1220</v>
      </c>
      <c r="R370" s="7"/>
      <c r="S370" s="7" t="s">
        <v>1221</v>
      </c>
      <c r="T370" s="8">
        <v>1148.3699999999999</v>
      </c>
      <c r="U370" s="9">
        <v>45273</v>
      </c>
      <c r="V370" s="9">
        <v>45638</v>
      </c>
      <c r="W370" s="8">
        <v>1148.3699999999999</v>
      </c>
    </row>
    <row r="371" spans="1:23" ht="29" x14ac:dyDescent="0.35">
      <c r="A371" s="5" t="s">
        <v>1296</v>
      </c>
      <c r="B371" s="6" t="s">
        <v>103</v>
      </c>
      <c r="C371" s="7" t="s">
        <v>34</v>
      </c>
      <c r="D371" s="7" t="s">
        <v>1297</v>
      </c>
      <c r="E371" s="7" t="s">
        <v>38</v>
      </c>
      <c r="F371" s="7"/>
      <c r="G371" s="7"/>
      <c r="H371" s="7"/>
      <c r="I371" s="7"/>
      <c r="J371" s="7"/>
      <c r="K371" s="7" t="s">
        <v>1201</v>
      </c>
      <c r="L371" s="7" t="s">
        <v>1202</v>
      </c>
      <c r="M371" s="7"/>
      <c r="N371" s="7"/>
      <c r="O371" s="7"/>
      <c r="P371" s="7"/>
      <c r="Q371" s="7"/>
      <c r="R371" s="7" t="s">
        <v>1201</v>
      </c>
      <c r="S371" s="7" t="s">
        <v>1202</v>
      </c>
      <c r="T371" s="8">
        <v>5600</v>
      </c>
      <c r="U371" s="9">
        <v>45346</v>
      </c>
      <c r="V371" s="9">
        <v>45711</v>
      </c>
      <c r="W371" s="8">
        <v>5358</v>
      </c>
    </row>
    <row r="372" spans="1:23" ht="43.5" x14ac:dyDescent="0.35">
      <c r="A372" s="2" t="s">
        <v>1298</v>
      </c>
      <c r="B372" s="6" t="s">
        <v>103</v>
      </c>
      <c r="C372" s="7" t="s">
        <v>34</v>
      </c>
      <c r="D372" s="7" t="s">
        <v>1299</v>
      </c>
      <c r="E372" s="7" t="s">
        <v>49</v>
      </c>
      <c r="J372" s="7" t="s">
        <v>1300</v>
      </c>
      <c r="L372" s="3" t="s">
        <v>1301</v>
      </c>
      <c r="Q372" s="7" t="s">
        <v>1302</v>
      </c>
      <c r="S372" s="3" t="s">
        <v>1303</v>
      </c>
      <c r="T372" s="8">
        <v>10425</v>
      </c>
      <c r="U372" s="9">
        <v>45240</v>
      </c>
      <c r="V372" s="9">
        <v>45275</v>
      </c>
      <c r="W372" s="8">
        <v>10425</v>
      </c>
    </row>
    <row r="373" spans="1:23" ht="87" x14ac:dyDescent="0.35">
      <c r="A373" s="4" t="s">
        <v>1304</v>
      </c>
      <c r="B373" s="2">
        <v>80204250585</v>
      </c>
      <c r="C373" s="4" t="s">
        <v>1305</v>
      </c>
      <c r="D373" s="3" t="s">
        <v>1306</v>
      </c>
      <c r="E373" s="4" t="s">
        <v>49</v>
      </c>
      <c r="F373" s="4"/>
      <c r="G373" s="4"/>
      <c r="H373" s="4"/>
      <c r="I373" s="4"/>
      <c r="J373" s="6">
        <v>10209790152</v>
      </c>
      <c r="K373" s="4"/>
      <c r="L373" s="3" t="s">
        <v>1307</v>
      </c>
      <c r="M373" s="4"/>
      <c r="N373" s="4"/>
      <c r="O373" s="4"/>
      <c r="P373" s="4"/>
      <c r="Q373" s="6">
        <v>10209790152</v>
      </c>
      <c r="R373" s="4"/>
      <c r="S373" s="3" t="s">
        <v>1307</v>
      </c>
      <c r="T373" s="8">
        <v>39525</v>
      </c>
      <c r="U373" s="9">
        <v>44044</v>
      </c>
      <c r="V373" s="9">
        <v>45138</v>
      </c>
      <c r="W373" s="8">
        <v>39525</v>
      </c>
    </row>
    <row r="374" spans="1:23" ht="87" x14ac:dyDescent="0.35">
      <c r="A374" s="4" t="s">
        <v>1304</v>
      </c>
      <c r="B374" s="6" t="s">
        <v>103</v>
      </c>
      <c r="C374" s="6" t="s">
        <v>1305</v>
      </c>
      <c r="D374" s="3" t="s">
        <v>1306</v>
      </c>
      <c r="E374" s="6" t="s">
        <v>49</v>
      </c>
      <c r="F374" s="4"/>
      <c r="G374" s="4"/>
      <c r="H374" s="4"/>
      <c r="I374" s="4"/>
      <c r="J374" s="6">
        <v>10209790152</v>
      </c>
      <c r="K374" s="4"/>
      <c r="L374" s="3" t="s">
        <v>1307</v>
      </c>
      <c r="M374" s="4"/>
      <c r="N374" s="4"/>
      <c r="O374" s="4"/>
      <c r="P374" s="4"/>
      <c r="Q374" s="6">
        <v>10209790152</v>
      </c>
      <c r="R374" s="4"/>
      <c r="S374" s="3" t="s">
        <v>1307</v>
      </c>
      <c r="T374" s="8">
        <v>39525</v>
      </c>
      <c r="U374" s="9">
        <v>44044</v>
      </c>
      <c r="V374" s="9">
        <v>45138</v>
      </c>
      <c r="W374" s="8">
        <v>39525</v>
      </c>
    </row>
    <row r="375" spans="1:23" ht="58" x14ac:dyDescent="0.35">
      <c r="A375" s="4" t="s">
        <v>1308</v>
      </c>
      <c r="B375" s="4" t="s">
        <v>103</v>
      </c>
      <c r="C375" s="4" t="s">
        <v>1305</v>
      </c>
      <c r="D375" s="3" t="s">
        <v>1309</v>
      </c>
      <c r="E375" s="4" t="s">
        <v>49</v>
      </c>
      <c r="F375" s="4"/>
      <c r="G375" s="4"/>
      <c r="H375" s="4"/>
      <c r="I375" s="4"/>
      <c r="J375" s="6" t="s">
        <v>1310</v>
      </c>
      <c r="K375" s="4"/>
      <c r="L375" s="3" t="s">
        <v>1311</v>
      </c>
      <c r="M375" s="4"/>
      <c r="N375" s="4"/>
      <c r="O375" s="4"/>
      <c r="P375" s="4"/>
      <c r="Q375" s="6" t="s">
        <v>1310</v>
      </c>
      <c r="R375" s="4"/>
      <c r="S375" s="3" t="s">
        <v>1311</v>
      </c>
      <c r="T375" s="8">
        <v>4000</v>
      </c>
      <c r="U375" s="9">
        <v>44620</v>
      </c>
      <c r="V375" s="9">
        <v>44985</v>
      </c>
      <c r="W375" s="8">
        <v>4000</v>
      </c>
    </row>
    <row r="376" spans="1:23" ht="43.5" x14ac:dyDescent="0.35">
      <c r="A376" s="4" t="s">
        <v>1312</v>
      </c>
      <c r="B376" s="4" t="s">
        <v>103</v>
      </c>
      <c r="C376" s="4" t="s">
        <v>1305</v>
      </c>
      <c r="D376" s="3" t="s">
        <v>1313</v>
      </c>
      <c r="E376" s="4" t="s">
        <v>49</v>
      </c>
      <c r="F376" s="4"/>
      <c r="G376" s="4"/>
      <c r="H376" s="4"/>
      <c r="I376" s="4"/>
      <c r="J376" s="6" t="s">
        <v>107</v>
      </c>
      <c r="K376" s="4"/>
      <c r="L376" s="3" t="s">
        <v>353</v>
      </c>
      <c r="M376" s="4"/>
      <c r="N376" s="4"/>
      <c r="O376" s="4"/>
      <c r="P376" s="4"/>
      <c r="Q376" s="6" t="s">
        <v>107</v>
      </c>
      <c r="R376" s="4"/>
      <c r="S376" s="3" t="s">
        <v>353</v>
      </c>
      <c r="T376" s="8">
        <v>380.76</v>
      </c>
      <c r="U376" s="9">
        <v>44580</v>
      </c>
      <c r="V376" s="9">
        <v>44946</v>
      </c>
      <c r="W376" s="8">
        <v>380.76</v>
      </c>
    </row>
    <row r="377" spans="1:23" ht="72.5" x14ac:dyDescent="0.35">
      <c r="A377" s="4" t="s">
        <v>1314</v>
      </c>
      <c r="B377" s="4" t="s">
        <v>103</v>
      </c>
      <c r="C377" s="4" t="s">
        <v>1305</v>
      </c>
      <c r="D377" s="3" t="s">
        <v>1315</v>
      </c>
      <c r="E377" s="4" t="s">
        <v>49</v>
      </c>
      <c r="F377" s="4"/>
      <c r="G377" s="4"/>
      <c r="H377" s="4"/>
      <c r="I377" s="4"/>
      <c r="J377" s="6">
        <v>10209790152</v>
      </c>
      <c r="K377" s="4"/>
      <c r="L377" s="3" t="s">
        <v>1316</v>
      </c>
      <c r="M377" s="4"/>
      <c r="N377" s="4"/>
      <c r="O377" s="4"/>
      <c r="P377" s="4"/>
      <c r="Q377" s="6">
        <v>10209790152</v>
      </c>
      <c r="R377" s="4"/>
      <c r="S377" s="3" t="s">
        <v>1316</v>
      </c>
      <c r="T377" s="8">
        <v>3500</v>
      </c>
      <c r="U377" s="9">
        <v>44616</v>
      </c>
      <c r="V377" s="9">
        <v>45138</v>
      </c>
      <c r="W377" s="8">
        <v>3500</v>
      </c>
    </row>
    <row r="378" spans="1:23" ht="43.5" x14ac:dyDescent="0.35">
      <c r="A378" s="4" t="s">
        <v>1317</v>
      </c>
      <c r="B378" s="4" t="s">
        <v>103</v>
      </c>
      <c r="C378" s="4" t="s">
        <v>1305</v>
      </c>
      <c r="D378" s="3" t="s">
        <v>1318</v>
      </c>
      <c r="E378" s="4" t="s">
        <v>49</v>
      </c>
      <c r="F378" s="4"/>
      <c r="G378" s="4"/>
      <c r="H378" s="4"/>
      <c r="I378" s="4"/>
      <c r="J378" s="6" t="s">
        <v>173</v>
      </c>
      <c r="K378" s="4"/>
      <c r="L378" s="3" t="s">
        <v>174</v>
      </c>
      <c r="M378" s="4"/>
      <c r="N378" s="4"/>
      <c r="O378" s="4"/>
      <c r="P378" s="4"/>
      <c r="Q378" s="6" t="s">
        <v>173</v>
      </c>
      <c r="R378" s="4"/>
      <c r="S378" s="3" t="s">
        <v>174</v>
      </c>
      <c r="T378" s="8">
        <v>1275</v>
      </c>
      <c r="U378" s="9">
        <v>44692</v>
      </c>
      <c r="V378" s="9">
        <v>45071</v>
      </c>
      <c r="W378" s="8">
        <v>1275</v>
      </c>
    </row>
    <row r="379" spans="1:23" ht="43.5" x14ac:dyDescent="0.35">
      <c r="A379" s="4" t="s">
        <v>1319</v>
      </c>
      <c r="B379" s="4" t="s">
        <v>103</v>
      </c>
      <c r="C379" s="4" t="s">
        <v>1305</v>
      </c>
      <c r="D379" s="3" t="s">
        <v>1320</v>
      </c>
      <c r="E379" s="4" t="s">
        <v>49</v>
      </c>
      <c r="F379" s="4"/>
      <c r="G379" s="4"/>
      <c r="H379" s="4"/>
      <c r="I379" s="4"/>
      <c r="J379" s="6" t="s">
        <v>173</v>
      </c>
      <c r="K379" s="4"/>
      <c r="L379" s="3" t="s">
        <v>174</v>
      </c>
      <c r="M379" s="4"/>
      <c r="N379" s="4"/>
      <c r="O379" s="4"/>
      <c r="P379" s="4"/>
      <c r="Q379" s="6" t="s">
        <v>173</v>
      </c>
      <c r="R379" s="4"/>
      <c r="S379" s="3" t="s">
        <v>174</v>
      </c>
      <c r="T379" s="8">
        <v>1440</v>
      </c>
      <c r="U379" s="9">
        <v>44692</v>
      </c>
      <c r="V379" s="9">
        <v>45071</v>
      </c>
      <c r="W379" s="8">
        <v>1440</v>
      </c>
    </row>
    <row r="380" spans="1:23" ht="58" x14ac:dyDescent="0.35">
      <c r="A380" s="4" t="s">
        <v>1321</v>
      </c>
      <c r="B380" s="4" t="s">
        <v>103</v>
      </c>
      <c r="C380" s="4" t="s">
        <v>1305</v>
      </c>
      <c r="D380" s="3" t="s">
        <v>1322</v>
      </c>
      <c r="E380" s="4" t="s">
        <v>49</v>
      </c>
      <c r="F380" s="4"/>
      <c r="G380" s="4"/>
      <c r="H380" s="4"/>
      <c r="I380" s="4"/>
      <c r="J380" s="6" t="s">
        <v>173</v>
      </c>
      <c r="K380" s="4"/>
      <c r="L380" s="3" t="s">
        <v>174</v>
      </c>
      <c r="M380" s="4"/>
      <c r="N380" s="4"/>
      <c r="O380" s="4"/>
      <c r="P380" s="4"/>
      <c r="Q380" s="6" t="s">
        <v>173</v>
      </c>
      <c r="R380" s="4"/>
      <c r="S380" s="3" t="s">
        <v>174</v>
      </c>
      <c r="T380" s="8">
        <v>738</v>
      </c>
      <c r="U380" s="9">
        <v>44692</v>
      </c>
      <c r="V380" s="9">
        <v>45071</v>
      </c>
      <c r="W380" s="8">
        <v>738</v>
      </c>
    </row>
    <row r="381" spans="1:23" ht="29" x14ac:dyDescent="0.35">
      <c r="A381" s="4" t="s">
        <v>1323</v>
      </c>
      <c r="B381" s="4" t="s">
        <v>103</v>
      </c>
      <c r="C381" s="4" t="s">
        <v>1305</v>
      </c>
      <c r="D381" s="3" t="s">
        <v>1324</v>
      </c>
      <c r="E381" s="4" t="s">
        <v>49</v>
      </c>
      <c r="F381" s="4"/>
      <c r="G381" s="4"/>
      <c r="H381" s="4"/>
      <c r="I381" s="4"/>
      <c r="J381" s="6" t="s">
        <v>173</v>
      </c>
      <c r="K381" s="4"/>
      <c r="L381" s="3" t="s">
        <v>174</v>
      </c>
      <c r="M381" s="4"/>
      <c r="N381" s="4"/>
      <c r="O381" s="4"/>
      <c r="P381" s="4"/>
      <c r="Q381" s="6" t="s">
        <v>173</v>
      </c>
      <c r="R381" s="4"/>
      <c r="S381" s="3" t="s">
        <v>174</v>
      </c>
      <c r="T381" s="8">
        <v>775</v>
      </c>
      <c r="U381" s="9">
        <v>44692</v>
      </c>
      <c r="V381" s="9">
        <v>45071</v>
      </c>
      <c r="W381" s="8">
        <v>775</v>
      </c>
    </row>
    <row r="382" spans="1:23" x14ac:dyDescent="0.35">
      <c r="A382" s="4" t="s">
        <v>1325</v>
      </c>
      <c r="B382" s="4" t="s">
        <v>103</v>
      </c>
      <c r="C382" s="4" t="s">
        <v>1305</v>
      </c>
      <c r="D382" s="3" t="s">
        <v>1326</v>
      </c>
      <c r="E382" s="4" t="s">
        <v>49</v>
      </c>
      <c r="F382" s="4"/>
      <c r="G382" s="4"/>
      <c r="H382" s="4"/>
      <c r="I382" s="4"/>
      <c r="J382" s="6" t="s">
        <v>173</v>
      </c>
      <c r="K382" s="4"/>
      <c r="L382" s="3" t="s">
        <v>174</v>
      </c>
      <c r="M382" s="4"/>
      <c r="N382" s="4"/>
      <c r="O382" s="4"/>
      <c r="P382" s="4"/>
      <c r="Q382" s="6" t="s">
        <v>173</v>
      </c>
      <c r="R382" s="4"/>
      <c r="S382" s="3" t="s">
        <v>174</v>
      </c>
      <c r="T382" s="8">
        <v>5524</v>
      </c>
      <c r="U382" s="9">
        <v>44701</v>
      </c>
      <c r="V382" s="9">
        <v>45066</v>
      </c>
      <c r="W382" s="8">
        <v>5524</v>
      </c>
    </row>
    <row r="383" spans="1:23" ht="43.5" x14ac:dyDescent="0.35">
      <c r="A383" s="4" t="s">
        <v>1327</v>
      </c>
      <c r="B383" s="4" t="s">
        <v>103</v>
      </c>
      <c r="C383" s="4" t="s">
        <v>1305</v>
      </c>
      <c r="D383" s="3" t="s">
        <v>1328</v>
      </c>
      <c r="E383" s="4" t="s">
        <v>49</v>
      </c>
      <c r="F383" s="4"/>
      <c r="G383" s="4"/>
      <c r="H383" s="4"/>
      <c r="I383" s="4"/>
      <c r="J383" s="6">
        <v>97769690583</v>
      </c>
      <c r="K383" s="4"/>
      <c r="L383" s="3" t="s">
        <v>1329</v>
      </c>
      <c r="M383" s="4"/>
      <c r="N383" s="4"/>
      <c r="O383" s="4"/>
      <c r="P383" s="4"/>
      <c r="Q383" s="6">
        <v>97769690583</v>
      </c>
      <c r="R383" s="4"/>
      <c r="S383" s="3" t="s">
        <v>1329</v>
      </c>
      <c r="T383" s="8">
        <v>9000</v>
      </c>
      <c r="U383" s="9">
        <v>44774</v>
      </c>
      <c r="V383" s="9">
        <v>45869</v>
      </c>
      <c r="W383" s="8">
        <v>9000</v>
      </c>
    </row>
    <row r="384" spans="1:23" x14ac:dyDescent="0.35">
      <c r="A384" s="4" t="s">
        <v>1330</v>
      </c>
      <c r="B384" s="4" t="s">
        <v>103</v>
      </c>
      <c r="C384" s="4" t="s">
        <v>1305</v>
      </c>
      <c r="D384" s="3" t="s">
        <v>1331</v>
      </c>
      <c r="E384" s="4" t="s">
        <v>49</v>
      </c>
      <c r="F384" s="4"/>
      <c r="G384" s="4"/>
      <c r="H384" s="4"/>
      <c r="I384" s="4"/>
      <c r="J384" s="6" t="s">
        <v>173</v>
      </c>
      <c r="K384" s="4"/>
      <c r="L384" s="3" t="s">
        <v>174</v>
      </c>
      <c r="M384" s="4"/>
      <c r="N384" s="4"/>
      <c r="O384" s="4"/>
      <c r="P384" s="4"/>
      <c r="Q384" s="6" t="s">
        <v>173</v>
      </c>
      <c r="R384" s="4"/>
      <c r="S384" s="3" t="s">
        <v>174</v>
      </c>
      <c r="T384" s="8">
        <v>250</v>
      </c>
      <c r="U384" s="9">
        <v>44774</v>
      </c>
      <c r="V384" s="9">
        <v>45138</v>
      </c>
      <c r="W384" s="8">
        <v>250</v>
      </c>
    </row>
    <row r="385" spans="1:23" x14ac:dyDescent="0.35">
      <c r="A385" s="4" t="s">
        <v>1334</v>
      </c>
      <c r="B385" s="4" t="s">
        <v>103</v>
      </c>
      <c r="C385" s="4" t="s">
        <v>1305</v>
      </c>
      <c r="D385" s="3" t="s">
        <v>1335</v>
      </c>
      <c r="E385" s="4" t="s">
        <v>49</v>
      </c>
      <c r="F385" s="4"/>
      <c r="G385" s="4"/>
      <c r="H385" s="4"/>
      <c r="I385" s="4"/>
      <c r="J385" s="6" t="s">
        <v>173</v>
      </c>
      <c r="K385" s="4"/>
      <c r="L385" s="3" t="s">
        <v>174</v>
      </c>
      <c r="M385" s="4"/>
      <c r="N385" s="4"/>
      <c r="O385" s="4"/>
      <c r="P385" s="4"/>
      <c r="Q385" s="6" t="s">
        <v>173</v>
      </c>
      <c r="R385" s="4"/>
      <c r="S385" s="3" t="s">
        <v>174</v>
      </c>
      <c r="T385" s="8">
        <v>3131.75</v>
      </c>
      <c r="U385" s="9">
        <v>44770</v>
      </c>
      <c r="V385" s="9">
        <v>44938</v>
      </c>
      <c r="W385" s="8">
        <v>3131.75</v>
      </c>
    </row>
    <row r="386" spans="1:23" ht="58" x14ac:dyDescent="0.35">
      <c r="A386" s="4" t="s">
        <v>1336</v>
      </c>
      <c r="B386" s="4" t="s">
        <v>103</v>
      </c>
      <c r="C386" s="4" t="s">
        <v>1305</v>
      </c>
      <c r="D386" s="3" t="s">
        <v>1337</v>
      </c>
      <c r="E386" s="4" t="s">
        <v>38</v>
      </c>
      <c r="F386" s="4"/>
      <c r="G386" s="4"/>
      <c r="H386" s="4"/>
      <c r="I386" s="4"/>
      <c r="J386" s="6" t="s">
        <v>518</v>
      </c>
      <c r="K386" s="4"/>
      <c r="L386" s="3" t="s">
        <v>1338</v>
      </c>
      <c r="M386" s="4"/>
      <c r="N386" s="4"/>
      <c r="O386" s="4"/>
      <c r="P386" s="4"/>
      <c r="Q386" s="6" t="s">
        <v>518</v>
      </c>
      <c r="R386" s="4"/>
      <c r="S386" s="3" t="s">
        <v>1338</v>
      </c>
      <c r="T386" s="8">
        <v>2400</v>
      </c>
      <c r="U386" s="9">
        <v>44882</v>
      </c>
      <c r="V386" s="9">
        <v>45991</v>
      </c>
      <c r="W386" s="8">
        <v>2398.96</v>
      </c>
    </row>
    <row r="387" spans="1:23" ht="29" x14ac:dyDescent="0.35">
      <c r="A387" s="4" t="s">
        <v>1339</v>
      </c>
      <c r="B387" s="4" t="s">
        <v>103</v>
      </c>
      <c r="C387" s="4" t="s">
        <v>1305</v>
      </c>
      <c r="D387" s="3" t="s">
        <v>1340</v>
      </c>
      <c r="E387" s="4" t="s">
        <v>49</v>
      </c>
      <c r="F387" s="4"/>
      <c r="G387" s="4"/>
      <c r="H387" s="4"/>
      <c r="I387" s="4"/>
      <c r="J387" s="6" t="s">
        <v>1341</v>
      </c>
      <c r="K387" s="4"/>
      <c r="L387" s="3" t="s">
        <v>1342</v>
      </c>
      <c r="M387" s="4"/>
      <c r="N387" s="4"/>
      <c r="O387" s="4"/>
      <c r="P387" s="4"/>
      <c r="Q387" s="6" t="s">
        <v>1341</v>
      </c>
      <c r="R387" s="4"/>
      <c r="S387" s="3" t="s">
        <v>1342</v>
      </c>
      <c r="T387" s="8">
        <v>4200</v>
      </c>
      <c r="U387" s="9">
        <v>44916</v>
      </c>
      <c r="V387" s="9">
        <v>45291</v>
      </c>
      <c r="W387" s="8">
        <v>4200</v>
      </c>
    </row>
    <row r="388" spans="1:23" ht="43.5" x14ac:dyDescent="0.35">
      <c r="A388" s="4" t="s">
        <v>1343</v>
      </c>
      <c r="B388" s="4" t="s">
        <v>103</v>
      </c>
      <c r="C388" s="4" t="s">
        <v>1305</v>
      </c>
      <c r="D388" s="3" t="s">
        <v>1344</v>
      </c>
      <c r="E388" s="4" t="s">
        <v>49</v>
      </c>
      <c r="F388" s="4"/>
      <c r="G388" s="4"/>
      <c r="H388" s="4"/>
      <c r="I388" s="4"/>
      <c r="J388" s="6" t="s">
        <v>1341</v>
      </c>
      <c r="K388" s="4"/>
      <c r="L388" s="3" t="s">
        <v>1342</v>
      </c>
      <c r="M388" s="4"/>
      <c r="N388" s="4"/>
      <c r="O388" s="4"/>
      <c r="P388" s="4"/>
      <c r="Q388" s="6" t="s">
        <v>1341</v>
      </c>
      <c r="R388" s="4"/>
      <c r="S388" s="3" t="s">
        <v>1342</v>
      </c>
      <c r="T388" s="8">
        <v>5000</v>
      </c>
      <c r="U388" s="9">
        <v>44916</v>
      </c>
      <c r="V388" s="9">
        <v>45291</v>
      </c>
      <c r="W388" s="8">
        <v>5000</v>
      </c>
    </row>
    <row r="389" spans="1:23" ht="58" x14ac:dyDescent="0.35">
      <c r="A389" s="4" t="s">
        <v>1345</v>
      </c>
      <c r="B389" s="4" t="s">
        <v>103</v>
      </c>
      <c r="C389" s="4" t="s">
        <v>1305</v>
      </c>
      <c r="D389" s="3" t="s">
        <v>1346</v>
      </c>
      <c r="E389" s="4" t="s">
        <v>49</v>
      </c>
      <c r="F389" s="4"/>
      <c r="G389" s="4"/>
      <c r="H389" s="4"/>
      <c r="I389" s="4"/>
      <c r="J389" s="6" t="s">
        <v>1347</v>
      </c>
      <c r="K389" s="4"/>
      <c r="L389" s="3" t="s">
        <v>1348</v>
      </c>
      <c r="M389" s="4"/>
      <c r="N389" s="4"/>
      <c r="O389" s="4"/>
      <c r="P389" s="4"/>
      <c r="Q389" s="6" t="s">
        <v>1347</v>
      </c>
      <c r="R389" s="4"/>
      <c r="S389" s="3" t="s">
        <v>1348</v>
      </c>
      <c r="T389" s="8">
        <v>5000</v>
      </c>
      <c r="U389" s="9">
        <v>44916</v>
      </c>
      <c r="V389" s="9">
        <v>45291</v>
      </c>
      <c r="W389" s="8">
        <v>5000</v>
      </c>
    </row>
    <row r="390" spans="1:23" ht="58" x14ac:dyDescent="0.35">
      <c r="A390" s="4" t="s">
        <v>1349</v>
      </c>
      <c r="B390" s="4" t="s">
        <v>103</v>
      </c>
      <c r="C390" s="4" t="s">
        <v>1305</v>
      </c>
      <c r="D390" s="3" t="s">
        <v>1350</v>
      </c>
      <c r="E390" s="4" t="s">
        <v>49</v>
      </c>
      <c r="F390" s="4"/>
      <c r="G390" s="4"/>
      <c r="H390" s="4"/>
      <c r="I390" s="4"/>
      <c r="J390" s="6">
        <v>80053570588</v>
      </c>
      <c r="K390" s="4"/>
      <c r="L390" s="3" t="s">
        <v>1351</v>
      </c>
      <c r="M390" s="4"/>
      <c r="N390" s="4"/>
      <c r="O390" s="4"/>
      <c r="P390" s="4"/>
      <c r="Q390" s="6">
        <v>80053570588</v>
      </c>
      <c r="R390" s="4"/>
      <c r="S390" s="3" t="s">
        <v>1351</v>
      </c>
      <c r="T390" s="8">
        <v>3520</v>
      </c>
      <c r="U390" s="9">
        <v>44908</v>
      </c>
      <c r="V390" s="9">
        <v>46022</v>
      </c>
      <c r="W390" s="8">
        <v>3520</v>
      </c>
    </row>
    <row r="391" spans="1:23" ht="58" x14ac:dyDescent="0.35">
      <c r="A391" s="4" t="s">
        <v>1352</v>
      </c>
      <c r="B391" s="4" t="s">
        <v>103</v>
      </c>
      <c r="C391" s="4" t="s">
        <v>1305</v>
      </c>
      <c r="D391" s="3" t="s">
        <v>1353</v>
      </c>
      <c r="E391" s="4" t="s">
        <v>49</v>
      </c>
      <c r="F391" s="4"/>
      <c r="G391" s="4"/>
      <c r="H391" s="4"/>
      <c r="I391" s="4"/>
      <c r="J391" s="6" t="s">
        <v>107</v>
      </c>
      <c r="K391" s="4"/>
      <c r="L391" s="3" t="s">
        <v>353</v>
      </c>
      <c r="M391" s="4"/>
      <c r="N391" s="4"/>
      <c r="O391" s="4"/>
      <c r="P391" s="4"/>
      <c r="Q391" s="6" t="s">
        <v>107</v>
      </c>
      <c r="R391" s="4"/>
      <c r="S391" s="3" t="s">
        <v>353</v>
      </c>
      <c r="T391" s="8">
        <v>250</v>
      </c>
      <c r="U391" s="9">
        <v>44908</v>
      </c>
      <c r="V391" s="9">
        <v>45291</v>
      </c>
      <c r="W391" s="8">
        <v>250</v>
      </c>
    </row>
    <row r="392" spans="1:23" ht="43.5" x14ac:dyDescent="0.35">
      <c r="A392" s="4" t="s">
        <v>1354</v>
      </c>
      <c r="B392" s="4" t="s">
        <v>103</v>
      </c>
      <c r="C392" s="4" t="s">
        <v>1305</v>
      </c>
      <c r="D392" s="3" t="s">
        <v>1313</v>
      </c>
      <c r="E392" s="4" t="s">
        <v>49</v>
      </c>
      <c r="F392" s="4"/>
      <c r="G392" s="4"/>
      <c r="H392" s="4"/>
      <c r="I392" s="4"/>
      <c r="J392" s="6" t="s">
        <v>107</v>
      </c>
      <c r="K392" s="4"/>
      <c r="L392" s="3" t="s">
        <v>353</v>
      </c>
      <c r="M392" s="4"/>
      <c r="N392" s="4"/>
      <c r="O392" s="4"/>
      <c r="P392" s="4"/>
      <c r="Q392" s="6" t="s">
        <v>107</v>
      </c>
      <c r="R392" s="4"/>
      <c r="S392" s="3" t="s">
        <v>353</v>
      </c>
      <c r="T392" s="8">
        <v>380.76</v>
      </c>
      <c r="U392" s="9">
        <v>44908</v>
      </c>
      <c r="V392" s="9">
        <v>45291</v>
      </c>
      <c r="W392" s="8">
        <v>380.76</v>
      </c>
    </row>
    <row r="393" spans="1:23" ht="43.5" x14ac:dyDescent="0.35">
      <c r="A393" s="4" t="s">
        <v>1355</v>
      </c>
      <c r="B393" s="4" t="s">
        <v>103</v>
      </c>
      <c r="C393" s="4" t="s">
        <v>1305</v>
      </c>
      <c r="D393" s="3" t="s">
        <v>1356</v>
      </c>
      <c r="E393" s="4" t="s">
        <v>49</v>
      </c>
      <c r="F393" s="4"/>
      <c r="G393" s="4"/>
      <c r="H393" s="4"/>
      <c r="I393" s="4"/>
      <c r="J393" s="6" t="s">
        <v>107</v>
      </c>
      <c r="K393" s="4"/>
      <c r="L393" s="3" t="s">
        <v>353</v>
      </c>
      <c r="M393" s="4"/>
      <c r="N393" s="4"/>
      <c r="O393" s="4"/>
      <c r="P393" s="4"/>
      <c r="Q393" s="6" t="s">
        <v>107</v>
      </c>
      <c r="R393" s="4"/>
      <c r="S393" s="3" t="s">
        <v>353</v>
      </c>
      <c r="T393" s="8">
        <v>250</v>
      </c>
      <c r="U393" s="9">
        <v>44908</v>
      </c>
      <c r="V393" s="9">
        <v>45291</v>
      </c>
      <c r="W393" s="8">
        <v>250</v>
      </c>
    </row>
    <row r="394" spans="1:23" ht="58" x14ac:dyDescent="0.35">
      <c r="A394" s="4" t="s">
        <v>1357</v>
      </c>
      <c r="B394" s="4" t="s">
        <v>103</v>
      </c>
      <c r="C394" s="4" t="s">
        <v>1305</v>
      </c>
      <c r="D394" s="3" t="s">
        <v>1309</v>
      </c>
      <c r="E394" s="4" t="s">
        <v>49</v>
      </c>
      <c r="F394" s="4"/>
      <c r="G394" s="4"/>
      <c r="H394" s="4"/>
      <c r="I394" s="4"/>
      <c r="J394" s="6" t="s">
        <v>1310</v>
      </c>
      <c r="K394" s="4"/>
      <c r="L394" s="3" t="s">
        <v>1311</v>
      </c>
      <c r="M394" s="4"/>
      <c r="N394" s="4"/>
      <c r="O394" s="4"/>
      <c r="P394" s="4"/>
      <c r="Q394" s="6" t="s">
        <v>1310</v>
      </c>
      <c r="R394" s="4"/>
      <c r="S394" s="3" t="s">
        <v>1311</v>
      </c>
      <c r="T394" s="8">
        <v>4000</v>
      </c>
      <c r="U394" s="9">
        <v>44984</v>
      </c>
      <c r="V394" s="9">
        <v>45350</v>
      </c>
      <c r="W394" s="8">
        <v>4000</v>
      </c>
    </row>
    <row r="395" spans="1:23" ht="43.5" x14ac:dyDescent="0.35">
      <c r="A395" s="4" t="s">
        <v>1358</v>
      </c>
      <c r="B395" s="4" t="s">
        <v>103</v>
      </c>
      <c r="C395" s="4" t="s">
        <v>1305</v>
      </c>
      <c r="D395" s="3" t="s">
        <v>69</v>
      </c>
      <c r="E395" s="4" t="s">
        <v>49</v>
      </c>
      <c r="F395" s="4"/>
      <c r="G395" s="4"/>
      <c r="H395" s="4"/>
      <c r="I395" s="4"/>
      <c r="J395" s="6" t="s">
        <v>1333</v>
      </c>
      <c r="K395" s="4"/>
      <c r="L395" s="3" t="s">
        <v>1332</v>
      </c>
      <c r="M395" s="4"/>
      <c r="N395" s="4"/>
      <c r="O395" s="4"/>
      <c r="P395" s="4"/>
      <c r="Q395" s="6" t="s">
        <v>1333</v>
      </c>
      <c r="R395" s="4"/>
      <c r="S395" s="3" t="s">
        <v>1332</v>
      </c>
      <c r="T395" s="8">
        <v>1560.8</v>
      </c>
      <c r="U395" s="9">
        <v>45012</v>
      </c>
      <c r="V395" s="9">
        <v>45056</v>
      </c>
      <c r="W395" s="8">
        <v>1525.6</v>
      </c>
    </row>
    <row r="396" spans="1:23" ht="29" x14ac:dyDescent="0.35">
      <c r="A396" s="4" t="s">
        <v>1359</v>
      </c>
      <c r="B396" s="4" t="s">
        <v>103</v>
      </c>
      <c r="C396" s="4" t="s">
        <v>1305</v>
      </c>
      <c r="D396" s="3" t="s">
        <v>69</v>
      </c>
      <c r="E396" s="4" t="s">
        <v>49</v>
      </c>
      <c r="F396" s="4"/>
      <c r="G396" s="4"/>
      <c r="H396" s="4"/>
      <c r="I396" s="4"/>
      <c r="J396" s="6" t="s">
        <v>1360</v>
      </c>
      <c r="K396" s="4"/>
      <c r="L396" s="3" t="s">
        <v>1361</v>
      </c>
      <c r="M396" s="4"/>
      <c r="N396" s="4"/>
      <c r="O396" s="4"/>
      <c r="P396" s="4"/>
      <c r="Q396" s="6" t="s">
        <v>1360</v>
      </c>
      <c r="R396" s="4"/>
      <c r="S396" s="3" t="s">
        <v>1361</v>
      </c>
      <c r="T396" s="8">
        <v>3450</v>
      </c>
      <c r="U396" s="9">
        <v>45021</v>
      </c>
      <c r="V396" s="9"/>
      <c r="W396" s="8">
        <v>3450</v>
      </c>
    </row>
    <row r="397" spans="1:23" x14ac:dyDescent="0.35">
      <c r="A397" s="4" t="s">
        <v>1362</v>
      </c>
      <c r="B397" s="4" t="s">
        <v>103</v>
      </c>
      <c r="C397" s="4" t="s">
        <v>1305</v>
      </c>
      <c r="D397" s="3" t="s">
        <v>1363</v>
      </c>
      <c r="E397" s="4" t="s">
        <v>49</v>
      </c>
      <c r="F397" s="4"/>
      <c r="G397" s="4"/>
      <c r="H397" s="4"/>
      <c r="I397" s="4"/>
      <c r="J397" s="6" t="s">
        <v>173</v>
      </c>
      <c r="K397" s="4"/>
      <c r="L397" s="3" t="s">
        <v>174</v>
      </c>
      <c r="M397" s="4"/>
      <c r="N397" s="4"/>
      <c r="O397" s="4"/>
      <c r="P397" s="4"/>
      <c r="Q397" s="6" t="s">
        <v>173</v>
      </c>
      <c r="R397" s="4"/>
      <c r="S397" s="3" t="s">
        <v>174</v>
      </c>
      <c r="T397" s="8">
        <v>2037.84</v>
      </c>
      <c r="U397" s="9">
        <v>45021</v>
      </c>
      <c r="V397" s="9">
        <v>45201</v>
      </c>
      <c r="W397" s="8">
        <v>2037.84</v>
      </c>
    </row>
    <row r="398" spans="1:23" x14ac:dyDescent="0.35">
      <c r="A398" s="4" t="s">
        <v>1364</v>
      </c>
      <c r="B398" s="4" t="s">
        <v>103</v>
      </c>
      <c r="C398" s="4" t="s">
        <v>1305</v>
      </c>
      <c r="D398" s="3" t="s">
        <v>1365</v>
      </c>
      <c r="E398" s="4" t="s">
        <v>49</v>
      </c>
      <c r="F398" s="4"/>
      <c r="G398" s="4"/>
      <c r="H398" s="4"/>
      <c r="I398" s="4"/>
      <c r="J398" s="6" t="s">
        <v>173</v>
      </c>
      <c r="K398" s="4"/>
      <c r="L398" s="3" t="s">
        <v>174</v>
      </c>
      <c r="M398" s="4"/>
      <c r="N398" s="4"/>
      <c r="O398" s="4"/>
      <c r="P398" s="4"/>
      <c r="Q398" s="6" t="s">
        <v>173</v>
      </c>
      <c r="R398" s="4"/>
      <c r="S398" s="3" t="s">
        <v>174</v>
      </c>
      <c r="T398" s="8">
        <v>5596</v>
      </c>
      <c r="U398" s="9">
        <v>45063</v>
      </c>
      <c r="V398" s="9">
        <v>45428</v>
      </c>
      <c r="W398" s="8">
        <v>5596</v>
      </c>
    </row>
    <row r="399" spans="1:23" x14ac:dyDescent="0.35">
      <c r="A399" s="4" t="s">
        <v>1366</v>
      </c>
      <c r="B399" s="4" t="s">
        <v>103</v>
      </c>
      <c r="C399" s="4" t="s">
        <v>1305</v>
      </c>
      <c r="D399" s="3" t="s">
        <v>1367</v>
      </c>
      <c r="E399" s="4" t="s">
        <v>49</v>
      </c>
      <c r="F399" s="4"/>
      <c r="G399" s="4"/>
      <c r="H399" s="4"/>
      <c r="I399" s="4"/>
      <c r="J399" s="6" t="s">
        <v>173</v>
      </c>
      <c r="K399" s="4"/>
      <c r="L399" s="3" t="s">
        <v>174</v>
      </c>
      <c r="M399" s="4"/>
      <c r="N399" s="4"/>
      <c r="O399" s="4"/>
      <c r="P399" s="4"/>
      <c r="Q399" s="6" t="s">
        <v>173</v>
      </c>
      <c r="R399" s="4"/>
      <c r="S399" s="3" t="s">
        <v>174</v>
      </c>
      <c r="T399" s="8">
        <v>780</v>
      </c>
      <c r="U399" s="9">
        <v>45063</v>
      </c>
      <c r="V399" s="9">
        <v>45428</v>
      </c>
      <c r="W399" s="8">
        <v>780</v>
      </c>
    </row>
    <row r="400" spans="1:23" x14ac:dyDescent="0.35">
      <c r="A400" s="4" t="s">
        <v>1368</v>
      </c>
      <c r="B400" s="4" t="s">
        <v>103</v>
      </c>
      <c r="C400" s="4" t="s">
        <v>1305</v>
      </c>
      <c r="D400" s="3" t="s">
        <v>1369</v>
      </c>
      <c r="E400" s="4" t="s">
        <v>49</v>
      </c>
      <c r="F400" s="4"/>
      <c r="G400" s="4"/>
      <c r="H400" s="4"/>
      <c r="I400" s="4"/>
      <c r="J400" s="6" t="s">
        <v>173</v>
      </c>
      <c r="K400" s="4"/>
      <c r="L400" s="3" t="s">
        <v>174</v>
      </c>
      <c r="M400" s="4"/>
      <c r="N400" s="4"/>
      <c r="O400" s="4"/>
      <c r="P400" s="4"/>
      <c r="Q400" s="6" t="s">
        <v>173</v>
      </c>
      <c r="R400" s="4"/>
      <c r="S400" s="3" t="s">
        <v>174</v>
      </c>
      <c r="T400" s="8">
        <v>1584</v>
      </c>
      <c r="U400" s="9">
        <v>45063</v>
      </c>
      <c r="V400" s="9">
        <v>45428</v>
      </c>
      <c r="W400" s="8">
        <v>1584</v>
      </c>
    </row>
    <row r="401" spans="1:23" x14ac:dyDescent="0.35">
      <c r="A401" s="4" t="s">
        <v>1370</v>
      </c>
      <c r="B401" s="4" t="s">
        <v>103</v>
      </c>
      <c r="C401" s="4" t="s">
        <v>1305</v>
      </c>
      <c r="D401" s="3" t="s">
        <v>1371</v>
      </c>
      <c r="E401" s="4" t="s">
        <v>49</v>
      </c>
      <c r="F401" s="4"/>
      <c r="G401" s="4"/>
      <c r="H401" s="4"/>
      <c r="I401" s="4"/>
      <c r="J401" s="6" t="s">
        <v>173</v>
      </c>
      <c r="K401" s="4"/>
      <c r="L401" s="3" t="s">
        <v>174</v>
      </c>
      <c r="M401" s="4"/>
      <c r="N401" s="4"/>
      <c r="O401" s="4"/>
      <c r="P401" s="4"/>
      <c r="Q401" s="6" t="s">
        <v>173</v>
      </c>
      <c r="R401" s="4"/>
      <c r="S401" s="3" t="s">
        <v>174</v>
      </c>
      <c r="T401" s="8">
        <v>1295</v>
      </c>
      <c r="U401" s="9">
        <v>45063</v>
      </c>
      <c r="V401" s="9">
        <v>45428</v>
      </c>
      <c r="W401" s="8">
        <v>1295</v>
      </c>
    </row>
    <row r="402" spans="1:23" x14ac:dyDescent="0.35">
      <c r="A402" s="4" t="s">
        <v>1372</v>
      </c>
      <c r="B402" s="4" t="s">
        <v>103</v>
      </c>
      <c r="C402" s="4" t="s">
        <v>1305</v>
      </c>
      <c r="D402" s="3" t="s">
        <v>1373</v>
      </c>
      <c r="E402" s="4" t="s">
        <v>49</v>
      </c>
      <c r="F402" s="4"/>
      <c r="G402" s="4"/>
      <c r="H402" s="4"/>
      <c r="I402" s="4"/>
      <c r="J402" s="6" t="s">
        <v>173</v>
      </c>
      <c r="K402" s="4"/>
      <c r="L402" s="3" t="s">
        <v>174</v>
      </c>
      <c r="M402" s="4"/>
      <c r="N402" s="4"/>
      <c r="O402" s="4"/>
      <c r="P402" s="4"/>
      <c r="Q402" s="6" t="s">
        <v>173</v>
      </c>
      <c r="R402" s="4"/>
      <c r="S402" s="3" t="s">
        <v>174</v>
      </c>
      <c r="T402" s="8">
        <v>868</v>
      </c>
      <c r="U402" s="9">
        <v>45063</v>
      </c>
      <c r="V402" s="9">
        <v>45428</v>
      </c>
      <c r="W402" s="8">
        <v>868</v>
      </c>
    </row>
    <row r="403" spans="1:23" ht="29" x14ac:dyDescent="0.35">
      <c r="A403" s="4" t="s">
        <v>865</v>
      </c>
      <c r="B403" s="4" t="s">
        <v>103</v>
      </c>
      <c r="C403" s="4" t="s">
        <v>1305</v>
      </c>
      <c r="D403" s="3" t="s">
        <v>1374</v>
      </c>
      <c r="E403" s="4" t="s">
        <v>49</v>
      </c>
      <c r="F403" s="4"/>
      <c r="G403" s="4"/>
      <c r="H403" s="4"/>
      <c r="I403" s="4"/>
      <c r="J403" s="6" t="s">
        <v>1375</v>
      </c>
      <c r="K403" s="4"/>
      <c r="L403" s="3" t="s">
        <v>1376</v>
      </c>
      <c r="M403" s="4"/>
      <c r="N403" s="4"/>
      <c r="O403" s="4"/>
      <c r="P403" s="4"/>
      <c r="Q403" s="6" t="s">
        <v>1375</v>
      </c>
      <c r="R403" s="4"/>
      <c r="S403" s="3" t="s">
        <v>1376</v>
      </c>
      <c r="T403" s="8">
        <v>2790</v>
      </c>
      <c r="U403" s="9">
        <v>45093</v>
      </c>
      <c r="V403" s="9">
        <v>45459</v>
      </c>
      <c r="W403" s="8">
        <v>2790</v>
      </c>
    </row>
    <row r="404" spans="1:23" ht="43.5" x14ac:dyDescent="0.35">
      <c r="A404" s="4" t="s">
        <v>1377</v>
      </c>
      <c r="B404" s="4" t="s">
        <v>103</v>
      </c>
      <c r="C404" s="4" t="s">
        <v>1305</v>
      </c>
      <c r="D404" s="3" t="s">
        <v>69</v>
      </c>
      <c r="E404" s="4" t="s">
        <v>49</v>
      </c>
      <c r="F404" s="4"/>
      <c r="G404" s="4"/>
      <c r="H404" s="4"/>
      <c r="I404" s="4"/>
      <c r="J404" s="6" t="s">
        <v>1378</v>
      </c>
      <c r="K404" s="4"/>
      <c r="L404" s="3" t="s">
        <v>1379</v>
      </c>
      <c r="M404" s="4"/>
      <c r="N404" s="4"/>
      <c r="O404" s="4"/>
      <c r="P404" s="4"/>
      <c r="Q404" s="6" t="s">
        <v>1378</v>
      </c>
      <c r="R404" s="4"/>
      <c r="S404" s="3" t="s">
        <v>1379</v>
      </c>
      <c r="T404" s="8">
        <v>1050.4000000000001</v>
      </c>
      <c r="U404" s="9">
        <v>45103</v>
      </c>
      <c r="V404" s="9"/>
      <c r="W404" s="8">
        <v>1090.4000000000001</v>
      </c>
    </row>
    <row r="405" spans="1:23" ht="43.5" x14ac:dyDescent="0.35">
      <c r="A405" s="4" t="s">
        <v>1380</v>
      </c>
      <c r="B405" s="4" t="s">
        <v>103</v>
      </c>
      <c r="C405" s="4" t="s">
        <v>1305</v>
      </c>
      <c r="D405" s="3" t="s">
        <v>69</v>
      </c>
      <c r="E405" s="4" t="s">
        <v>49</v>
      </c>
      <c r="F405" s="4"/>
      <c r="G405" s="4"/>
      <c r="H405" s="4"/>
      <c r="I405" s="4"/>
      <c r="J405" s="6" t="s">
        <v>1333</v>
      </c>
      <c r="K405" s="4"/>
      <c r="L405" s="3" t="s">
        <v>1332</v>
      </c>
      <c r="M405" s="4"/>
      <c r="N405" s="4"/>
      <c r="O405" s="4"/>
      <c r="P405" s="4"/>
      <c r="Q405" s="6" t="s">
        <v>1333</v>
      </c>
      <c r="R405" s="4"/>
      <c r="S405" s="3" t="s">
        <v>1332</v>
      </c>
      <c r="T405" s="8">
        <v>356.8</v>
      </c>
      <c r="U405" s="9">
        <v>45112</v>
      </c>
      <c r="V405" s="9"/>
      <c r="W405" s="8">
        <v>336</v>
      </c>
    </row>
    <row r="406" spans="1:23" ht="43.5" x14ac:dyDescent="0.35">
      <c r="A406" s="4" t="s">
        <v>1381</v>
      </c>
      <c r="B406" s="4" t="s">
        <v>103</v>
      </c>
      <c r="C406" s="4" t="s">
        <v>1305</v>
      </c>
      <c r="D406" s="3" t="s">
        <v>1382</v>
      </c>
      <c r="E406" s="4" t="s">
        <v>49</v>
      </c>
      <c r="F406" s="4"/>
      <c r="G406" s="4"/>
      <c r="H406" s="4"/>
      <c r="I406" s="4"/>
      <c r="J406" s="6" t="s">
        <v>1378</v>
      </c>
      <c r="K406" s="4"/>
      <c r="L406" s="3" t="s">
        <v>1379</v>
      </c>
      <c r="M406" s="4"/>
      <c r="N406" s="4"/>
      <c r="O406" s="4"/>
      <c r="P406" s="4"/>
      <c r="Q406" s="6" t="s">
        <v>1378</v>
      </c>
      <c r="R406" s="4"/>
      <c r="S406" s="3" t="s">
        <v>1379</v>
      </c>
      <c r="T406" s="8">
        <v>3840.06</v>
      </c>
      <c r="U406" s="12">
        <v>45222</v>
      </c>
      <c r="V406" s="12">
        <v>45245</v>
      </c>
      <c r="W406" s="8">
        <v>3840.06</v>
      </c>
    </row>
    <row r="407" spans="1:23" ht="29" x14ac:dyDescent="0.35">
      <c r="A407" s="4" t="s">
        <v>1383</v>
      </c>
      <c r="B407" s="4" t="s">
        <v>103</v>
      </c>
      <c r="C407" s="4" t="s">
        <v>1305</v>
      </c>
      <c r="D407" s="3" t="s">
        <v>69</v>
      </c>
      <c r="E407" s="4" t="s">
        <v>49</v>
      </c>
      <c r="F407" s="4"/>
      <c r="G407" s="4"/>
      <c r="H407" s="4"/>
      <c r="I407" s="4"/>
      <c r="J407" s="6" t="s">
        <v>1360</v>
      </c>
      <c r="K407" s="4"/>
      <c r="L407" s="3" t="s">
        <v>1361</v>
      </c>
      <c r="M407" s="4"/>
      <c r="N407" s="4"/>
      <c r="O407" s="4"/>
      <c r="P407" s="4"/>
      <c r="Q407" s="6" t="s">
        <v>1360</v>
      </c>
      <c r="R407" s="4"/>
      <c r="S407" s="3" t="s">
        <v>1361</v>
      </c>
      <c r="T407" s="8">
        <v>1596.5</v>
      </c>
      <c r="U407" s="12">
        <v>45247</v>
      </c>
      <c r="W407" s="8">
        <v>1454</v>
      </c>
    </row>
    <row r="408" spans="1:23" x14ac:dyDescent="0.35">
      <c r="A408" s="4" t="s">
        <v>1384</v>
      </c>
      <c r="B408" s="4" t="s">
        <v>103</v>
      </c>
      <c r="C408" s="4" t="s">
        <v>1305</v>
      </c>
      <c r="D408" s="3" t="s">
        <v>1363</v>
      </c>
      <c r="E408" s="4" t="s">
        <v>49</v>
      </c>
      <c r="F408" s="4"/>
      <c r="G408" s="4"/>
      <c r="H408" s="4"/>
      <c r="I408" s="4"/>
      <c r="J408" s="6" t="s">
        <v>173</v>
      </c>
      <c r="K408" s="4"/>
      <c r="L408" s="3" t="s">
        <v>174</v>
      </c>
      <c r="M408" s="4"/>
      <c r="N408" s="4"/>
      <c r="O408" s="4"/>
      <c r="P408" s="4"/>
      <c r="Q408" s="6" t="s">
        <v>173</v>
      </c>
      <c r="R408" s="4"/>
      <c r="S408" s="3" t="s">
        <v>174</v>
      </c>
      <c r="T408" s="8">
        <v>666.91</v>
      </c>
      <c r="U408" s="12">
        <v>45237</v>
      </c>
      <c r="W408" s="8">
        <v>666.91</v>
      </c>
    </row>
    <row r="409" spans="1:23" ht="43.5" x14ac:dyDescent="0.35">
      <c r="A409" s="4" t="s">
        <v>1385</v>
      </c>
      <c r="B409" s="4" t="s">
        <v>103</v>
      </c>
      <c r="C409" s="4" t="s">
        <v>1305</v>
      </c>
      <c r="D409" s="3" t="s">
        <v>69</v>
      </c>
      <c r="E409" s="4" t="s">
        <v>49</v>
      </c>
      <c r="F409" s="4"/>
      <c r="G409" s="4"/>
      <c r="H409" s="4"/>
      <c r="I409" s="4"/>
      <c r="J409" s="6" t="s">
        <v>1333</v>
      </c>
      <c r="K409" s="4"/>
      <c r="L409" s="3" t="s">
        <v>1332</v>
      </c>
      <c r="M409" s="4"/>
      <c r="N409" s="4"/>
      <c r="O409" s="4"/>
      <c r="P409" s="4"/>
      <c r="Q409" s="6" t="s">
        <v>1333</v>
      </c>
      <c r="R409" s="4"/>
      <c r="S409" s="3" t="s">
        <v>1332</v>
      </c>
      <c r="T409" s="8">
        <v>837.6</v>
      </c>
      <c r="U409" s="12">
        <v>45252</v>
      </c>
      <c r="W409" s="4">
        <v>837.6</v>
      </c>
    </row>
    <row r="410" spans="1:23" ht="43.5" x14ac:dyDescent="0.35">
      <c r="A410" s="4" t="s">
        <v>1386</v>
      </c>
      <c r="B410" s="4" t="s">
        <v>103</v>
      </c>
      <c r="C410" s="4" t="s">
        <v>1305</v>
      </c>
      <c r="D410" s="3" t="s">
        <v>1313</v>
      </c>
      <c r="E410" s="4" t="s">
        <v>49</v>
      </c>
      <c r="F410" s="4"/>
      <c r="G410" s="4"/>
      <c r="H410" s="4"/>
      <c r="I410" s="4"/>
      <c r="J410" s="6" t="s">
        <v>107</v>
      </c>
      <c r="K410" s="4"/>
      <c r="L410" s="3" t="s">
        <v>353</v>
      </c>
      <c r="M410" s="4"/>
      <c r="N410" s="4"/>
      <c r="O410" s="4"/>
      <c r="P410" s="4"/>
      <c r="Q410" s="6" t="s">
        <v>107</v>
      </c>
      <c r="R410" s="4"/>
      <c r="S410" s="3" t="s">
        <v>353</v>
      </c>
      <c r="T410" s="8">
        <v>380.76</v>
      </c>
      <c r="U410" s="12">
        <v>45259</v>
      </c>
      <c r="V410" s="12">
        <v>45657</v>
      </c>
      <c r="W410" s="4">
        <v>396</v>
      </c>
    </row>
    <row r="411" spans="1:23" ht="43.5" x14ac:dyDescent="0.35">
      <c r="A411" s="4" t="s">
        <v>1387</v>
      </c>
      <c r="B411" s="4" t="s">
        <v>103</v>
      </c>
      <c r="C411" s="4" t="s">
        <v>1305</v>
      </c>
      <c r="D411" s="3" t="s">
        <v>1356</v>
      </c>
      <c r="E411" s="4" t="s">
        <v>49</v>
      </c>
      <c r="F411" s="4"/>
      <c r="G411" s="4"/>
      <c r="H411" s="4"/>
      <c r="I411" s="4"/>
      <c r="J411" s="6" t="s">
        <v>107</v>
      </c>
      <c r="K411" s="4"/>
      <c r="L411" s="3" t="s">
        <v>353</v>
      </c>
      <c r="M411" s="4"/>
      <c r="N411" s="4"/>
      <c r="O411" s="4"/>
      <c r="P411" s="4"/>
      <c r="Q411" s="6" t="s">
        <v>107</v>
      </c>
      <c r="R411" s="4"/>
      <c r="S411" s="3" t="s">
        <v>353</v>
      </c>
      <c r="T411" s="8">
        <v>260</v>
      </c>
      <c r="U411" s="12">
        <v>45259</v>
      </c>
      <c r="V411" s="12">
        <v>45657</v>
      </c>
      <c r="W411" s="8">
        <v>260</v>
      </c>
    </row>
    <row r="412" spans="1:23" ht="58" x14ac:dyDescent="0.35">
      <c r="A412" s="4" t="s">
        <v>1388</v>
      </c>
      <c r="B412" s="4" t="s">
        <v>103</v>
      </c>
      <c r="C412" s="4" t="s">
        <v>1305</v>
      </c>
      <c r="D412" s="3" t="s">
        <v>1353</v>
      </c>
      <c r="E412" s="4" t="s">
        <v>49</v>
      </c>
      <c r="F412" s="4"/>
      <c r="G412" s="4"/>
      <c r="H412" s="4"/>
      <c r="I412" s="4"/>
      <c r="J412" s="6" t="s">
        <v>107</v>
      </c>
      <c r="K412" s="4"/>
      <c r="L412" s="3" t="s">
        <v>353</v>
      </c>
      <c r="M412" s="4"/>
      <c r="N412" s="4"/>
      <c r="O412" s="4"/>
      <c r="P412" s="4"/>
      <c r="Q412" s="6" t="s">
        <v>107</v>
      </c>
      <c r="R412" s="4"/>
      <c r="S412" s="3" t="s">
        <v>353</v>
      </c>
      <c r="T412" s="8">
        <v>260</v>
      </c>
      <c r="U412" s="12">
        <v>45259</v>
      </c>
      <c r="V412" s="12">
        <v>45657</v>
      </c>
      <c r="W412" s="8">
        <v>260</v>
      </c>
    </row>
    <row r="413" spans="1:23" ht="29" x14ac:dyDescent="0.35">
      <c r="A413" s="4" t="s">
        <v>1389</v>
      </c>
      <c r="B413" s="4" t="s">
        <v>103</v>
      </c>
      <c r="C413" s="4" t="s">
        <v>1305</v>
      </c>
      <c r="D413" s="3" t="s">
        <v>1340</v>
      </c>
      <c r="E413" s="4" t="s">
        <v>49</v>
      </c>
      <c r="F413" s="4"/>
      <c r="G413" s="4"/>
      <c r="H413" s="4"/>
      <c r="I413" s="4"/>
      <c r="J413" s="6" t="s">
        <v>1341</v>
      </c>
      <c r="K413" s="4"/>
      <c r="L413" s="3" t="s">
        <v>1342</v>
      </c>
      <c r="M413" s="4"/>
      <c r="N413" s="4"/>
      <c r="O413" s="4"/>
      <c r="P413" s="4"/>
      <c r="Q413" s="6" t="s">
        <v>1341</v>
      </c>
      <c r="R413" s="4"/>
      <c r="S413" s="3" t="s">
        <v>1342</v>
      </c>
      <c r="T413" s="8">
        <v>4530</v>
      </c>
      <c r="U413" s="12">
        <v>45278</v>
      </c>
      <c r="V413" s="12">
        <v>45657</v>
      </c>
      <c r="W413" s="8">
        <v>4530</v>
      </c>
    </row>
    <row r="414" spans="1:23" ht="43.5" x14ac:dyDescent="0.35">
      <c r="A414" s="4" t="s">
        <v>1390</v>
      </c>
      <c r="B414" s="4" t="s">
        <v>103</v>
      </c>
      <c r="C414" s="4" t="s">
        <v>1305</v>
      </c>
      <c r="D414" s="3" t="s">
        <v>1344</v>
      </c>
      <c r="E414" s="4" t="s">
        <v>49</v>
      </c>
      <c r="F414" s="4"/>
      <c r="G414" s="4"/>
      <c r="H414" s="4"/>
      <c r="I414" s="4"/>
      <c r="J414" s="6" t="s">
        <v>1341</v>
      </c>
      <c r="K414" s="4"/>
      <c r="L414" s="3" t="s">
        <v>1342</v>
      </c>
      <c r="M414" s="4"/>
      <c r="N414" s="4"/>
      <c r="O414" s="4"/>
      <c r="P414" s="4"/>
      <c r="Q414" s="6" t="s">
        <v>1341</v>
      </c>
      <c r="R414" s="4"/>
      <c r="S414" s="3" t="s">
        <v>1342</v>
      </c>
      <c r="T414" s="8">
        <v>5000</v>
      </c>
      <c r="U414" s="12">
        <v>45278</v>
      </c>
      <c r="V414" s="12">
        <v>45657</v>
      </c>
      <c r="W414" s="8">
        <v>5000</v>
      </c>
    </row>
    <row r="415" spans="1:23" ht="58" x14ac:dyDescent="0.35">
      <c r="A415" s="4" t="s">
        <v>1391</v>
      </c>
      <c r="B415" s="4" t="s">
        <v>103</v>
      </c>
      <c r="C415" s="4" t="s">
        <v>1305</v>
      </c>
      <c r="D415" s="3" t="s">
        <v>1346</v>
      </c>
      <c r="E415" s="4" t="s">
        <v>49</v>
      </c>
      <c r="F415" s="4"/>
      <c r="G415" s="4"/>
      <c r="H415" s="4"/>
      <c r="I415" s="4"/>
      <c r="J415" s="6" t="s">
        <v>1347</v>
      </c>
      <c r="K415" s="4"/>
      <c r="L415" s="3" t="s">
        <v>1348</v>
      </c>
      <c r="M415" s="4"/>
      <c r="N415" s="4"/>
      <c r="O415" s="4"/>
      <c r="P415" s="4"/>
      <c r="Q415" s="6" t="s">
        <v>1347</v>
      </c>
      <c r="R415" s="4"/>
      <c r="S415" s="3" t="s">
        <v>1348</v>
      </c>
      <c r="T415" s="8">
        <v>5000</v>
      </c>
      <c r="U415" s="12">
        <v>45278</v>
      </c>
      <c r="V415" s="12">
        <v>45657</v>
      </c>
      <c r="W415" s="8">
        <v>5000</v>
      </c>
    </row>
    <row r="416" spans="1:23" ht="29" x14ac:dyDescent="0.35">
      <c r="A416" s="10">
        <v>0</v>
      </c>
      <c r="B416" s="6" t="s">
        <v>103</v>
      </c>
      <c r="C416" s="7" t="s">
        <v>34</v>
      </c>
      <c r="D416" s="3" t="s">
        <v>1412</v>
      </c>
      <c r="E416" s="7" t="s">
        <v>49</v>
      </c>
      <c r="F416" s="7"/>
      <c r="H416" s="7"/>
      <c r="I416" s="7"/>
      <c r="J416" s="7" t="s">
        <v>1413</v>
      </c>
      <c r="K416" s="7"/>
      <c r="L416" s="7" t="s">
        <v>1414</v>
      </c>
      <c r="M416" s="7"/>
      <c r="O416" s="7"/>
      <c r="P416" s="7"/>
      <c r="Q416" s="7" t="s">
        <v>1413</v>
      </c>
      <c r="R416" s="7"/>
      <c r="S416" s="7" t="s">
        <v>1414</v>
      </c>
      <c r="T416" s="8">
        <v>4516</v>
      </c>
      <c r="U416" s="9">
        <v>44593</v>
      </c>
      <c r="V416" s="9">
        <v>44957</v>
      </c>
      <c r="W416" s="8">
        <v>4516</v>
      </c>
    </row>
    <row r="417" spans="1:23" ht="29" x14ac:dyDescent="0.35">
      <c r="A417" s="10" t="s">
        <v>1426</v>
      </c>
      <c r="B417" s="6" t="s">
        <v>103</v>
      </c>
      <c r="C417" s="7" t="s">
        <v>34</v>
      </c>
      <c r="D417" s="7" t="s">
        <v>1427</v>
      </c>
      <c r="E417" s="7" t="s">
        <v>49</v>
      </c>
      <c r="F417" s="7"/>
      <c r="H417" s="7"/>
      <c r="I417" s="7"/>
      <c r="J417" s="7" t="s">
        <v>1406</v>
      </c>
      <c r="K417" s="7"/>
      <c r="L417" s="7" t="s">
        <v>1407</v>
      </c>
      <c r="M417" s="7"/>
      <c r="O417" s="7"/>
      <c r="P417" s="7"/>
      <c r="Q417" s="7" t="s">
        <v>1406</v>
      </c>
      <c r="R417" s="7"/>
      <c r="S417" s="7" t="s">
        <v>1407</v>
      </c>
      <c r="T417" s="8">
        <v>1800</v>
      </c>
      <c r="U417" s="9">
        <v>44562</v>
      </c>
      <c r="V417" s="9">
        <v>45291</v>
      </c>
      <c r="W417" s="8">
        <v>864</v>
      </c>
    </row>
    <row r="418" spans="1:23" x14ac:dyDescent="0.35">
      <c r="A418" s="10" t="s">
        <v>1432</v>
      </c>
      <c r="B418" s="6" t="s">
        <v>103</v>
      </c>
      <c r="C418" s="7" t="s">
        <v>34</v>
      </c>
      <c r="D418" s="7" t="s">
        <v>1433</v>
      </c>
      <c r="E418" s="7" t="s">
        <v>49</v>
      </c>
      <c r="F418" s="7"/>
      <c r="H418" s="7"/>
      <c r="I418" s="7"/>
      <c r="J418" s="7" t="s">
        <v>1434</v>
      </c>
      <c r="K418" s="7"/>
      <c r="L418" s="7" t="s">
        <v>1435</v>
      </c>
      <c r="O418" s="7"/>
      <c r="P418" s="7"/>
      <c r="Q418" s="7" t="s">
        <v>1434</v>
      </c>
      <c r="R418" s="7"/>
      <c r="S418" s="7" t="s">
        <v>1435</v>
      </c>
      <c r="T418" s="8">
        <v>2430</v>
      </c>
      <c r="U418" s="9">
        <v>44562</v>
      </c>
      <c r="V418" s="9">
        <v>45291</v>
      </c>
      <c r="W418" s="8">
        <v>2269.21</v>
      </c>
    </row>
    <row r="419" spans="1:23" ht="29" x14ac:dyDescent="0.35">
      <c r="A419" s="10">
        <v>0</v>
      </c>
      <c r="B419" s="6" t="s">
        <v>103</v>
      </c>
      <c r="C419" s="7" t="s">
        <v>34</v>
      </c>
      <c r="D419" s="7" t="s">
        <v>1436</v>
      </c>
      <c r="E419" s="7" t="s">
        <v>49</v>
      </c>
      <c r="F419" s="7"/>
      <c r="H419" s="7"/>
      <c r="I419" s="7"/>
      <c r="J419" s="7" t="s">
        <v>1400</v>
      </c>
      <c r="K419" s="7"/>
      <c r="L419" s="7" t="s">
        <v>1401</v>
      </c>
      <c r="M419" s="7"/>
      <c r="N419" s="7"/>
      <c r="O419" s="7"/>
      <c r="P419" s="7"/>
      <c r="Q419" s="7" t="s">
        <v>1400</v>
      </c>
      <c r="R419" s="7"/>
      <c r="S419" s="7" t="s">
        <v>1401</v>
      </c>
      <c r="T419" s="8">
        <v>14550</v>
      </c>
      <c r="U419" s="9">
        <v>44835</v>
      </c>
      <c r="V419" s="9">
        <v>45017</v>
      </c>
      <c r="W419" s="8">
        <v>13850</v>
      </c>
    </row>
    <row r="420" spans="1:23" ht="29" x14ac:dyDescent="0.35">
      <c r="A420" s="10" t="s">
        <v>1437</v>
      </c>
      <c r="B420" s="6" t="s">
        <v>103</v>
      </c>
      <c r="C420" s="7" t="s">
        <v>34</v>
      </c>
      <c r="D420" s="7" t="s">
        <v>1438</v>
      </c>
      <c r="E420" s="7" t="s">
        <v>49</v>
      </c>
      <c r="F420" s="7"/>
      <c r="H420" s="7"/>
      <c r="I420" s="7"/>
      <c r="J420" s="7" t="s">
        <v>1439</v>
      </c>
      <c r="K420" s="7"/>
      <c r="L420" s="7" t="s">
        <v>1440</v>
      </c>
      <c r="M420" s="7"/>
      <c r="N420" s="7"/>
      <c r="O420" s="7"/>
      <c r="P420" s="7"/>
      <c r="Q420" s="7" t="s">
        <v>1439</v>
      </c>
      <c r="R420" s="7"/>
      <c r="S420" s="7" t="s">
        <v>1440</v>
      </c>
      <c r="T420" s="8">
        <v>4480</v>
      </c>
      <c r="U420" s="9">
        <v>44896</v>
      </c>
      <c r="V420" s="9">
        <v>45291</v>
      </c>
      <c r="W420" s="8">
        <v>4480</v>
      </c>
    </row>
    <row r="421" spans="1:23" ht="29" x14ac:dyDescent="0.35">
      <c r="A421" s="10" t="s">
        <v>1441</v>
      </c>
      <c r="B421" s="6" t="s">
        <v>103</v>
      </c>
      <c r="C421" s="7" t="s">
        <v>34</v>
      </c>
      <c r="D421" s="7" t="s">
        <v>1438</v>
      </c>
      <c r="E421" s="7" t="s">
        <v>49</v>
      </c>
      <c r="F421" s="7"/>
      <c r="H421" s="7"/>
      <c r="I421" s="7"/>
      <c r="J421" s="7" t="s">
        <v>1442</v>
      </c>
      <c r="K421" s="7"/>
      <c r="L421" s="7" t="s">
        <v>1443</v>
      </c>
      <c r="M421" s="7"/>
      <c r="N421" s="7"/>
      <c r="O421" s="7"/>
      <c r="P421" s="7"/>
      <c r="Q421" s="7" t="s">
        <v>1442</v>
      </c>
      <c r="R421" s="7"/>
      <c r="S421" s="7" t="s">
        <v>1443</v>
      </c>
      <c r="T421" s="8">
        <v>4480</v>
      </c>
      <c r="U421" s="9">
        <v>44896</v>
      </c>
      <c r="V421" s="9">
        <v>45291</v>
      </c>
      <c r="W421" s="8">
        <v>4480</v>
      </c>
    </row>
    <row r="422" spans="1:23" ht="58" x14ac:dyDescent="0.35">
      <c r="A422" s="10">
        <v>0</v>
      </c>
      <c r="B422" s="6" t="s">
        <v>103</v>
      </c>
      <c r="C422" s="7" t="s">
        <v>34</v>
      </c>
      <c r="D422" s="7" t="s">
        <v>1446</v>
      </c>
      <c r="E422" s="7" t="s">
        <v>49</v>
      </c>
      <c r="F422" s="7"/>
      <c r="H422" s="7"/>
      <c r="I422" s="7"/>
      <c r="J422" s="7" t="s">
        <v>1447</v>
      </c>
      <c r="K422" s="7"/>
      <c r="L422" s="3" t="s">
        <v>1448</v>
      </c>
      <c r="M422" s="7"/>
      <c r="O422" s="7"/>
      <c r="P422" s="7"/>
      <c r="Q422" s="7" t="s">
        <v>1447</v>
      </c>
      <c r="R422" s="7"/>
      <c r="S422" s="3" t="s">
        <v>1448</v>
      </c>
      <c r="T422" s="8">
        <v>2830</v>
      </c>
      <c r="U422" s="9">
        <v>44849</v>
      </c>
      <c r="V422" s="9">
        <v>45101</v>
      </c>
      <c r="W422" s="8">
        <v>2000</v>
      </c>
    </row>
    <row r="423" spans="1:23" ht="29" x14ac:dyDescent="0.35">
      <c r="A423" s="10">
        <v>0</v>
      </c>
      <c r="B423" s="6" t="s">
        <v>103</v>
      </c>
      <c r="C423" s="7" t="s">
        <v>34</v>
      </c>
      <c r="D423" s="3" t="s">
        <v>1449</v>
      </c>
      <c r="E423" s="7" t="s">
        <v>49</v>
      </c>
      <c r="F423" s="7"/>
      <c r="H423" s="7"/>
      <c r="I423" s="7"/>
      <c r="J423" s="7" t="s">
        <v>952</v>
      </c>
      <c r="K423" s="7"/>
      <c r="L423" s="7" t="s">
        <v>1316</v>
      </c>
      <c r="M423" s="7"/>
      <c r="O423" s="7"/>
      <c r="P423" s="7"/>
      <c r="Q423" s="7" t="s">
        <v>952</v>
      </c>
      <c r="R423" s="7"/>
      <c r="S423" s="7" t="s">
        <v>1316</v>
      </c>
      <c r="T423" s="8">
        <v>1900</v>
      </c>
      <c r="U423" s="9">
        <v>44876</v>
      </c>
      <c r="V423" s="9">
        <v>44956</v>
      </c>
      <c r="W423" s="8">
        <v>1900</v>
      </c>
    </row>
    <row r="424" spans="1:23" ht="29" x14ac:dyDescent="0.35">
      <c r="A424" s="10">
        <v>0</v>
      </c>
      <c r="B424" s="6" t="s">
        <v>103</v>
      </c>
      <c r="C424" s="7" t="s">
        <v>34</v>
      </c>
      <c r="D424" s="7" t="s">
        <v>1452</v>
      </c>
      <c r="E424" s="7" t="s">
        <v>49</v>
      </c>
      <c r="F424" s="7"/>
      <c r="H424" s="7"/>
      <c r="I424" s="7"/>
      <c r="J424" s="7" t="s">
        <v>1394</v>
      </c>
      <c r="K424" s="7"/>
      <c r="L424" s="7" t="s">
        <v>1395</v>
      </c>
      <c r="M424" s="7"/>
      <c r="O424" s="7"/>
      <c r="P424" s="7"/>
      <c r="Q424" s="7" t="s">
        <v>50</v>
      </c>
      <c r="R424" s="7"/>
      <c r="S424" s="7" t="s">
        <v>1395</v>
      </c>
      <c r="T424" s="8">
        <v>2195.1999999999998</v>
      </c>
      <c r="U424" s="9">
        <v>44893</v>
      </c>
      <c r="V424" s="9">
        <v>44957</v>
      </c>
      <c r="W424" s="8">
        <v>0</v>
      </c>
    </row>
    <row r="425" spans="1:23" x14ac:dyDescent="0.35">
      <c r="A425" s="10">
        <v>0</v>
      </c>
      <c r="B425" s="6" t="s">
        <v>103</v>
      </c>
      <c r="C425" s="7" t="s">
        <v>34</v>
      </c>
      <c r="D425" s="7" t="s">
        <v>1453</v>
      </c>
      <c r="E425" s="7" t="s">
        <v>49</v>
      </c>
      <c r="F425" s="7"/>
      <c r="G425" s="7"/>
      <c r="H425" s="7"/>
      <c r="I425" s="7"/>
      <c r="J425" s="7" t="s">
        <v>1454</v>
      </c>
      <c r="K425" s="7"/>
      <c r="L425" s="3" t="s">
        <v>1455</v>
      </c>
      <c r="M425" s="7"/>
      <c r="N425" s="7"/>
      <c r="O425" s="7"/>
      <c r="P425" s="7"/>
      <c r="Q425" s="7" t="s">
        <v>1454</v>
      </c>
      <c r="R425" s="7"/>
      <c r="S425" s="3" t="s">
        <v>1455</v>
      </c>
      <c r="T425" s="8">
        <v>1950</v>
      </c>
      <c r="U425" s="9">
        <v>44980</v>
      </c>
      <c r="V425" s="9">
        <v>44983</v>
      </c>
      <c r="W425" s="8">
        <v>0</v>
      </c>
    </row>
    <row r="426" spans="1:23" x14ac:dyDescent="0.35">
      <c r="A426" s="10">
        <v>0</v>
      </c>
      <c r="B426" s="6" t="s">
        <v>103</v>
      </c>
      <c r="C426" s="7" t="s">
        <v>34</v>
      </c>
      <c r="D426" s="3" t="s">
        <v>1456</v>
      </c>
      <c r="E426" s="7" t="s">
        <v>49</v>
      </c>
      <c r="F426" s="7"/>
      <c r="H426" s="7"/>
      <c r="I426" s="7"/>
      <c r="J426" s="7" t="s">
        <v>1415</v>
      </c>
      <c r="K426" s="7"/>
      <c r="L426" s="7" t="s">
        <v>1416</v>
      </c>
      <c r="M426" s="7"/>
      <c r="O426" s="7"/>
      <c r="P426" s="7"/>
      <c r="Q426" s="7" t="s">
        <v>1415</v>
      </c>
      <c r="R426" s="7"/>
      <c r="S426" s="7" t="s">
        <v>1416</v>
      </c>
      <c r="T426" s="8">
        <v>400</v>
      </c>
      <c r="U426" s="9">
        <v>44957</v>
      </c>
      <c r="V426" s="9">
        <v>44957</v>
      </c>
      <c r="W426" s="8">
        <v>400</v>
      </c>
    </row>
    <row r="427" spans="1:23" ht="29" x14ac:dyDescent="0.35">
      <c r="A427" s="10" t="s">
        <v>1457</v>
      </c>
      <c r="B427" s="6" t="s">
        <v>103</v>
      </c>
      <c r="C427" s="7" t="s">
        <v>34</v>
      </c>
      <c r="D427" s="7" t="s">
        <v>1458</v>
      </c>
      <c r="E427" s="7" t="s">
        <v>49</v>
      </c>
      <c r="F427" s="7"/>
      <c r="H427" s="7"/>
      <c r="I427" s="7"/>
      <c r="J427" s="7" t="s">
        <v>1434</v>
      </c>
      <c r="K427" s="7"/>
      <c r="L427" s="7" t="s">
        <v>1435</v>
      </c>
      <c r="O427" s="7"/>
      <c r="P427" s="7"/>
      <c r="Q427" s="7" t="s">
        <v>1434</v>
      </c>
      <c r="R427" s="7"/>
      <c r="S427" s="7" t="s">
        <v>1435</v>
      </c>
      <c r="T427" s="8">
        <v>2080</v>
      </c>
      <c r="U427" s="9">
        <v>44945</v>
      </c>
      <c r="V427" s="9">
        <v>45291</v>
      </c>
      <c r="W427" s="8">
        <v>2080</v>
      </c>
    </row>
    <row r="428" spans="1:23" ht="29" x14ac:dyDescent="0.35">
      <c r="A428" s="10">
        <v>0</v>
      </c>
      <c r="B428" s="6" t="s">
        <v>103</v>
      </c>
      <c r="C428" s="7" t="s">
        <v>34</v>
      </c>
      <c r="D428" s="7" t="s">
        <v>1459</v>
      </c>
      <c r="E428" s="7" t="s">
        <v>49</v>
      </c>
      <c r="F428" s="7"/>
      <c r="H428" s="7"/>
      <c r="I428" s="7"/>
      <c r="J428" s="7" t="s">
        <v>1419</v>
      </c>
      <c r="K428" s="7"/>
      <c r="L428" s="7" t="s">
        <v>1420</v>
      </c>
      <c r="M428" s="7"/>
      <c r="N428" s="7"/>
      <c r="O428" s="7"/>
      <c r="P428" s="7"/>
      <c r="Q428" s="7" t="s">
        <v>1419</v>
      </c>
      <c r="R428" s="7"/>
      <c r="S428" s="7" t="s">
        <v>1420</v>
      </c>
      <c r="T428" s="8">
        <v>3600</v>
      </c>
      <c r="U428" s="9">
        <v>44957</v>
      </c>
      <c r="V428" s="9">
        <v>44957</v>
      </c>
      <c r="W428" s="8">
        <v>3600</v>
      </c>
    </row>
    <row r="429" spans="1:23" ht="29" x14ac:dyDescent="0.35">
      <c r="A429" s="10">
        <v>0</v>
      </c>
      <c r="B429" s="6" t="s">
        <v>103</v>
      </c>
      <c r="C429" s="7" t="s">
        <v>34</v>
      </c>
      <c r="D429" s="7" t="s">
        <v>1460</v>
      </c>
      <c r="E429" s="7" t="s">
        <v>49</v>
      </c>
      <c r="F429" s="7"/>
      <c r="H429" s="7"/>
      <c r="I429" s="7"/>
      <c r="J429" s="7" t="s">
        <v>1398</v>
      </c>
      <c r="K429" s="7"/>
      <c r="L429" s="7" t="s">
        <v>1399</v>
      </c>
      <c r="M429" s="7"/>
      <c r="O429" s="7"/>
      <c r="P429" s="7"/>
      <c r="Q429" s="7" t="s">
        <v>1398</v>
      </c>
      <c r="R429" s="7"/>
      <c r="S429" s="7" t="s">
        <v>1399</v>
      </c>
      <c r="T429" s="8">
        <v>850</v>
      </c>
      <c r="U429" s="9">
        <v>44950</v>
      </c>
      <c r="V429" s="9">
        <v>44950</v>
      </c>
      <c r="W429" s="8">
        <v>850</v>
      </c>
    </row>
    <row r="430" spans="1:23" x14ac:dyDescent="0.35">
      <c r="A430" s="10">
        <v>0</v>
      </c>
      <c r="B430" s="6" t="s">
        <v>103</v>
      </c>
      <c r="C430" s="7" t="s">
        <v>34</v>
      </c>
      <c r="D430" s="7" t="s">
        <v>1453</v>
      </c>
      <c r="E430" s="7" t="s">
        <v>49</v>
      </c>
      <c r="F430" s="7"/>
      <c r="H430" s="7"/>
      <c r="I430" s="7"/>
      <c r="J430" s="7" t="s">
        <v>1454</v>
      </c>
      <c r="K430" s="7"/>
      <c r="L430" s="7" t="s">
        <v>1461</v>
      </c>
      <c r="M430" s="7"/>
      <c r="O430" s="7"/>
      <c r="P430" s="7"/>
      <c r="Q430" s="7" t="s">
        <v>1454</v>
      </c>
      <c r="R430" s="7"/>
      <c r="S430" s="7" t="s">
        <v>1461</v>
      </c>
      <c r="T430" s="8">
        <v>1950</v>
      </c>
      <c r="U430" s="9">
        <v>44980</v>
      </c>
      <c r="V430" s="9">
        <v>44983</v>
      </c>
      <c r="W430" s="8">
        <v>1790</v>
      </c>
    </row>
    <row r="431" spans="1:23" ht="29" x14ac:dyDescent="0.35">
      <c r="A431" s="10">
        <v>0</v>
      </c>
      <c r="B431" s="6" t="s">
        <v>103</v>
      </c>
      <c r="C431" s="7" t="s">
        <v>34</v>
      </c>
      <c r="D431" s="7" t="s">
        <v>1462</v>
      </c>
      <c r="E431" s="7" t="s">
        <v>49</v>
      </c>
      <c r="F431" s="7"/>
      <c r="H431" s="7"/>
      <c r="I431" s="7"/>
      <c r="J431" s="7" t="s">
        <v>1398</v>
      </c>
      <c r="K431" s="7"/>
      <c r="L431" s="7" t="s">
        <v>1399</v>
      </c>
      <c r="M431" s="7"/>
      <c r="O431" s="7"/>
      <c r="P431" s="7"/>
      <c r="Q431" s="7" t="s">
        <v>1398</v>
      </c>
      <c r="R431" s="7"/>
      <c r="S431" s="7" t="s">
        <v>1399</v>
      </c>
      <c r="T431" s="8">
        <v>690</v>
      </c>
      <c r="U431" s="9">
        <v>44977</v>
      </c>
      <c r="V431" s="9">
        <v>44977</v>
      </c>
      <c r="W431" s="8">
        <v>690</v>
      </c>
    </row>
    <row r="432" spans="1:23" ht="29" x14ac:dyDescent="0.35">
      <c r="A432" s="10">
        <v>0</v>
      </c>
      <c r="B432" s="6" t="s">
        <v>103</v>
      </c>
      <c r="C432" s="7" t="s">
        <v>34</v>
      </c>
      <c r="D432" s="7" t="s">
        <v>1463</v>
      </c>
      <c r="E432" s="7" t="s">
        <v>49</v>
      </c>
      <c r="F432" s="7"/>
      <c r="H432" s="7"/>
      <c r="I432" s="7"/>
      <c r="J432" s="7" t="s">
        <v>1417</v>
      </c>
      <c r="K432" s="7"/>
      <c r="L432" s="7" t="s">
        <v>1418</v>
      </c>
      <c r="M432" s="7"/>
      <c r="O432" s="7"/>
      <c r="P432" s="7"/>
      <c r="Q432" s="7" t="s">
        <v>1417</v>
      </c>
      <c r="R432" s="7"/>
      <c r="S432" s="7" t="s">
        <v>1418</v>
      </c>
      <c r="T432" s="8">
        <v>590</v>
      </c>
      <c r="U432" s="9">
        <v>44985</v>
      </c>
      <c r="V432" s="9">
        <v>44985</v>
      </c>
      <c r="W432" s="8">
        <v>590</v>
      </c>
    </row>
    <row r="433" spans="1:23" ht="29" x14ac:dyDescent="0.35">
      <c r="A433" s="10">
        <v>0</v>
      </c>
      <c r="B433" s="6" t="s">
        <v>103</v>
      </c>
      <c r="C433" s="7" t="s">
        <v>34</v>
      </c>
      <c r="D433" s="7" t="s">
        <v>1464</v>
      </c>
      <c r="E433" s="7" t="s">
        <v>49</v>
      </c>
      <c r="F433" s="7"/>
      <c r="H433" s="7"/>
      <c r="I433" s="7"/>
      <c r="J433" s="7" t="s">
        <v>1398</v>
      </c>
      <c r="K433" s="7"/>
      <c r="L433" s="7" t="s">
        <v>1399</v>
      </c>
      <c r="M433" s="7"/>
      <c r="O433" s="7"/>
      <c r="P433" s="7"/>
      <c r="Q433" s="7" t="s">
        <v>1398</v>
      </c>
      <c r="R433" s="7"/>
      <c r="S433" s="7" t="s">
        <v>1399</v>
      </c>
      <c r="T433" s="8">
        <v>950</v>
      </c>
      <c r="U433" s="9">
        <v>44957</v>
      </c>
      <c r="V433" s="9">
        <v>44957</v>
      </c>
      <c r="W433" s="8">
        <v>950</v>
      </c>
    </row>
    <row r="434" spans="1:23" ht="58" x14ac:dyDescent="0.35">
      <c r="A434" s="10">
        <v>0</v>
      </c>
      <c r="B434" s="6" t="s">
        <v>103</v>
      </c>
      <c r="C434" s="7" t="s">
        <v>34</v>
      </c>
      <c r="D434" s="7" t="s">
        <v>1465</v>
      </c>
      <c r="E434" s="7" t="s">
        <v>49</v>
      </c>
      <c r="F434" s="7"/>
      <c r="H434" s="7"/>
      <c r="I434" s="7"/>
      <c r="J434" s="7" t="s">
        <v>1404</v>
      </c>
      <c r="K434" s="7"/>
      <c r="L434" s="3" t="s">
        <v>1405</v>
      </c>
      <c r="M434" s="7"/>
      <c r="O434" s="7"/>
      <c r="P434" s="7"/>
      <c r="Q434" s="7" t="s">
        <v>1404</v>
      </c>
      <c r="R434" s="7"/>
      <c r="S434" s="3" t="s">
        <v>1405</v>
      </c>
      <c r="T434" s="8">
        <v>550</v>
      </c>
      <c r="U434" s="9">
        <v>44960</v>
      </c>
      <c r="V434" s="9">
        <v>45016</v>
      </c>
      <c r="W434" s="8">
        <v>0</v>
      </c>
    </row>
    <row r="435" spans="1:23" ht="58" x14ac:dyDescent="0.35">
      <c r="A435" s="10">
        <v>0</v>
      </c>
      <c r="B435" s="6" t="s">
        <v>103</v>
      </c>
      <c r="C435" s="7" t="s">
        <v>34</v>
      </c>
      <c r="D435" s="7" t="s">
        <v>1465</v>
      </c>
      <c r="E435" s="7" t="s">
        <v>49</v>
      </c>
      <c r="F435" s="7"/>
      <c r="H435" s="7"/>
      <c r="I435" s="7"/>
      <c r="J435" s="7" t="s">
        <v>1404</v>
      </c>
      <c r="K435" s="7"/>
      <c r="L435" s="3" t="s">
        <v>1405</v>
      </c>
      <c r="M435" s="7"/>
      <c r="O435" s="7"/>
      <c r="P435" s="7"/>
      <c r="Q435" s="7" t="s">
        <v>1404</v>
      </c>
      <c r="R435" s="7"/>
      <c r="S435" s="3" t="s">
        <v>1405</v>
      </c>
      <c r="T435" s="8">
        <v>550</v>
      </c>
      <c r="U435" s="9">
        <v>44960</v>
      </c>
      <c r="V435" s="9">
        <v>45016</v>
      </c>
      <c r="W435" s="8">
        <v>0</v>
      </c>
    </row>
    <row r="436" spans="1:23" x14ac:dyDescent="0.35">
      <c r="A436" s="10">
        <v>0</v>
      </c>
      <c r="B436" s="6" t="s">
        <v>103</v>
      </c>
      <c r="C436" s="7" t="s">
        <v>34</v>
      </c>
      <c r="D436" s="7" t="s">
        <v>1466</v>
      </c>
      <c r="E436" s="7" t="s">
        <v>49</v>
      </c>
      <c r="F436" s="7"/>
      <c r="H436" s="7"/>
      <c r="I436" s="7"/>
      <c r="J436" s="7" t="s">
        <v>1422</v>
      </c>
      <c r="K436" s="7"/>
      <c r="L436" s="7" t="s">
        <v>1423</v>
      </c>
      <c r="M436" s="7"/>
      <c r="O436" s="7"/>
      <c r="P436" s="7"/>
      <c r="Q436" s="7" t="s">
        <v>1422</v>
      </c>
      <c r="R436" s="7"/>
      <c r="S436" s="7" t="s">
        <v>1423</v>
      </c>
      <c r="T436" s="8">
        <v>9900</v>
      </c>
      <c r="U436" s="9">
        <v>44966</v>
      </c>
      <c r="V436" s="9">
        <v>44966</v>
      </c>
      <c r="W436" s="8">
        <v>9900</v>
      </c>
    </row>
    <row r="437" spans="1:23" x14ac:dyDescent="0.35">
      <c r="A437" s="10">
        <v>0</v>
      </c>
      <c r="B437" s="6" t="s">
        <v>103</v>
      </c>
      <c r="C437" s="7" t="s">
        <v>34</v>
      </c>
      <c r="D437" s="7" t="s">
        <v>1467</v>
      </c>
      <c r="E437" s="7" t="s">
        <v>49</v>
      </c>
      <c r="F437" s="7"/>
      <c r="H437" s="7"/>
      <c r="I437" s="7"/>
      <c r="J437" s="7" t="s">
        <v>1422</v>
      </c>
      <c r="K437" s="7"/>
      <c r="L437" s="7" t="s">
        <v>1423</v>
      </c>
      <c r="M437" s="7"/>
      <c r="O437" s="7"/>
      <c r="P437" s="7"/>
      <c r="Q437" s="7" t="s">
        <v>1422</v>
      </c>
      <c r="R437" s="7"/>
      <c r="S437" s="7" t="s">
        <v>1423</v>
      </c>
      <c r="T437" s="8">
        <v>500</v>
      </c>
      <c r="U437" s="9">
        <v>44966</v>
      </c>
      <c r="V437" s="9">
        <v>44966</v>
      </c>
      <c r="W437" s="8">
        <v>500</v>
      </c>
    </row>
    <row r="438" spans="1:23" ht="29" x14ac:dyDescent="0.35">
      <c r="A438" s="10">
        <v>0</v>
      </c>
      <c r="B438" s="6" t="s">
        <v>103</v>
      </c>
      <c r="C438" s="7" t="s">
        <v>34</v>
      </c>
      <c r="D438" s="7" t="s">
        <v>1468</v>
      </c>
      <c r="E438" s="7" t="s">
        <v>49</v>
      </c>
      <c r="F438" s="7"/>
      <c r="H438" s="7"/>
      <c r="I438" s="7"/>
      <c r="J438" s="7" t="s">
        <v>1398</v>
      </c>
      <c r="K438" s="7"/>
      <c r="L438" s="7" t="s">
        <v>1399</v>
      </c>
      <c r="M438" s="7"/>
      <c r="O438" s="7"/>
      <c r="P438" s="7"/>
      <c r="Q438" s="7" t="s">
        <v>1398</v>
      </c>
      <c r="R438" s="7"/>
      <c r="S438" s="7" t="s">
        <v>1399</v>
      </c>
      <c r="T438" s="8">
        <v>750</v>
      </c>
      <c r="U438" s="9">
        <v>44984</v>
      </c>
      <c r="V438" s="9">
        <v>44984</v>
      </c>
      <c r="W438" s="8">
        <v>750</v>
      </c>
    </row>
    <row r="439" spans="1:23" ht="29" x14ac:dyDescent="0.35">
      <c r="A439" s="10">
        <v>0</v>
      </c>
      <c r="B439" s="6" t="s">
        <v>103</v>
      </c>
      <c r="C439" s="7" t="s">
        <v>34</v>
      </c>
      <c r="D439" s="7" t="s">
        <v>1468</v>
      </c>
      <c r="E439" s="7" t="s">
        <v>49</v>
      </c>
      <c r="F439" s="7"/>
      <c r="H439" s="7"/>
      <c r="I439" s="7"/>
      <c r="J439" s="7" t="s">
        <v>1398</v>
      </c>
      <c r="K439" s="7"/>
      <c r="L439" s="7" t="s">
        <v>1399</v>
      </c>
      <c r="M439" s="7"/>
      <c r="O439" s="7"/>
      <c r="P439" s="7"/>
      <c r="Q439" s="7" t="s">
        <v>1398</v>
      </c>
      <c r="R439" s="7"/>
      <c r="S439" s="7" t="s">
        <v>1399</v>
      </c>
      <c r="T439" s="8">
        <v>750</v>
      </c>
      <c r="U439" s="9">
        <v>44984</v>
      </c>
      <c r="V439" s="9">
        <v>44984</v>
      </c>
      <c r="W439" s="8">
        <v>750</v>
      </c>
    </row>
    <row r="440" spans="1:23" ht="29" x14ac:dyDescent="0.35">
      <c r="A440" s="10">
        <v>0</v>
      </c>
      <c r="B440" s="6" t="s">
        <v>103</v>
      </c>
      <c r="C440" s="7" t="s">
        <v>34</v>
      </c>
      <c r="D440" s="7" t="s">
        <v>1469</v>
      </c>
      <c r="E440" s="7" t="s">
        <v>49</v>
      </c>
      <c r="F440" s="7"/>
      <c r="H440" s="7"/>
      <c r="I440" s="7"/>
      <c r="J440" s="7" t="s">
        <v>1470</v>
      </c>
      <c r="K440" s="7"/>
      <c r="L440" s="7" t="s">
        <v>1471</v>
      </c>
      <c r="M440" s="7"/>
      <c r="O440" s="7"/>
      <c r="P440" s="7"/>
      <c r="Q440" s="7" t="s">
        <v>1470</v>
      </c>
      <c r="R440" s="7"/>
      <c r="S440" s="7" t="s">
        <v>1471</v>
      </c>
      <c r="T440" s="8">
        <v>600</v>
      </c>
      <c r="U440" s="9">
        <v>44995</v>
      </c>
      <c r="V440" s="9">
        <v>44995</v>
      </c>
      <c r="W440" s="8">
        <v>600</v>
      </c>
    </row>
    <row r="441" spans="1:23" x14ac:dyDescent="0.35">
      <c r="A441" s="10">
        <v>0</v>
      </c>
      <c r="B441" s="6" t="s">
        <v>103</v>
      </c>
      <c r="C441" s="7" t="s">
        <v>34</v>
      </c>
      <c r="D441" s="7" t="s">
        <v>1472</v>
      </c>
      <c r="E441" s="7" t="s">
        <v>49</v>
      </c>
      <c r="F441" s="7"/>
      <c r="H441" s="7"/>
      <c r="I441" s="7"/>
      <c r="J441" s="7" t="s">
        <v>1473</v>
      </c>
      <c r="K441" s="7"/>
      <c r="L441" s="7" t="s">
        <v>1474</v>
      </c>
      <c r="M441" s="7"/>
      <c r="O441" s="7"/>
      <c r="P441" s="7"/>
      <c r="Q441" s="7" t="s">
        <v>1473</v>
      </c>
      <c r="R441" s="7"/>
      <c r="S441" s="7" t="s">
        <v>1474</v>
      </c>
      <c r="T441" s="8">
        <v>447</v>
      </c>
      <c r="U441" s="9">
        <v>45071</v>
      </c>
      <c r="V441" s="9">
        <v>45071</v>
      </c>
      <c r="W441" s="8">
        <v>447</v>
      </c>
    </row>
    <row r="442" spans="1:23" ht="43.5" x14ac:dyDescent="0.35">
      <c r="A442" s="10">
        <v>0</v>
      </c>
      <c r="B442" s="6" t="s">
        <v>103</v>
      </c>
      <c r="C442" s="7" t="s">
        <v>34</v>
      </c>
      <c r="D442" s="7" t="s">
        <v>1475</v>
      </c>
      <c r="E442" s="7" t="s">
        <v>49</v>
      </c>
      <c r="F442" s="7"/>
      <c r="H442" s="7"/>
      <c r="I442" s="7"/>
      <c r="J442" s="7" t="s">
        <v>1476</v>
      </c>
      <c r="K442" s="7"/>
      <c r="L442" s="3" t="s">
        <v>1477</v>
      </c>
      <c r="M442" s="7"/>
      <c r="O442" s="7"/>
      <c r="P442" s="7"/>
      <c r="Q442" s="7" t="s">
        <v>1476</v>
      </c>
      <c r="R442" s="7"/>
      <c r="S442" s="3" t="s">
        <v>1477</v>
      </c>
      <c r="T442" s="8">
        <v>5200</v>
      </c>
      <c r="U442" s="9">
        <v>45031</v>
      </c>
      <c r="V442" s="9">
        <v>45402</v>
      </c>
      <c r="W442" s="8">
        <v>2600</v>
      </c>
    </row>
    <row r="443" spans="1:23" ht="29" x14ac:dyDescent="0.35">
      <c r="A443" s="10">
        <v>0</v>
      </c>
      <c r="B443" s="6" t="s">
        <v>103</v>
      </c>
      <c r="C443" s="7" t="s">
        <v>34</v>
      </c>
      <c r="D443" s="7" t="s">
        <v>1478</v>
      </c>
      <c r="E443" s="7" t="s">
        <v>49</v>
      </c>
      <c r="F443" s="7"/>
      <c r="H443" s="7"/>
      <c r="I443" s="7"/>
      <c r="J443" s="7" t="s">
        <v>1398</v>
      </c>
      <c r="K443" s="7"/>
      <c r="L443" s="7" t="s">
        <v>1399</v>
      </c>
      <c r="M443" s="7"/>
      <c r="O443" s="7"/>
      <c r="P443" s="7"/>
      <c r="Q443" s="7" t="s">
        <v>1398</v>
      </c>
      <c r="R443" s="7"/>
      <c r="S443" s="7" t="s">
        <v>1399</v>
      </c>
      <c r="T443" s="8">
        <v>690</v>
      </c>
      <c r="U443" s="9">
        <v>45005</v>
      </c>
      <c r="V443" s="9">
        <v>45005</v>
      </c>
      <c r="W443" s="8">
        <v>690</v>
      </c>
    </row>
    <row r="444" spans="1:23" ht="29" x14ac:dyDescent="0.35">
      <c r="A444" s="10">
        <v>0</v>
      </c>
      <c r="B444" s="6" t="s">
        <v>103</v>
      </c>
      <c r="C444" s="7" t="s">
        <v>34</v>
      </c>
      <c r="D444" s="7" t="s">
        <v>1479</v>
      </c>
      <c r="E444" s="7" t="s">
        <v>49</v>
      </c>
      <c r="F444" s="7"/>
      <c r="H444" s="7"/>
      <c r="I444" s="7"/>
      <c r="J444" s="7" t="s">
        <v>1396</v>
      </c>
      <c r="K444" s="7"/>
      <c r="L444" s="7" t="s">
        <v>1397</v>
      </c>
      <c r="M444" s="7"/>
      <c r="O444" s="7"/>
      <c r="P444" s="7"/>
      <c r="Q444" s="7" t="s">
        <v>1396</v>
      </c>
      <c r="R444" s="7"/>
      <c r="S444" s="7" t="s">
        <v>1397</v>
      </c>
      <c r="T444" s="8">
        <v>190</v>
      </c>
      <c r="U444" s="9">
        <v>44988</v>
      </c>
      <c r="V444" s="9">
        <v>44988</v>
      </c>
      <c r="W444" s="8">
        <v>190</v>
      </c>
    </row>
    <row r="445" spans="1:23" ht="29" x14ac:dyDescent="0.35">
      <c r="A445" s="10">
        <v>0</v>
      </c>
      <c r="B445" s="6" t="s">
        <v>103</v>
      </c>
      <c r="C445" s="7" t="s">
        <v>34</v>
      </c>
      <c r="D445" s="7" t="s">
        <v>1479</v>
      </c>
      <c r="E445" s="7" t="s">
        <v>49</v>
      </c>
      <c r="F445" s="7"/>
      <c r="H445" s="7"/>
      <c r="I445" s="7"/>
      <c r="J445" s="7" t="s">
        <v>1396</v>
      </c>
      <c r="K445" s="7"/>
      <c r="L445" s="7" t="s">
        <v>1397</v>
      </c>
      <c r="M445" s="7"/>
      <c r="O445" s="7"/>
      <c r="P445" s="7"/>
      <c r="Q445" s="7" t="s">
        <v>1396</v>
      </c>
      <c r="R445" s="7"/>
      <c r="S445" s="7" t="s">
        <v>1397</v>
      </c>
      <c r="T445" s="8">
        <v>190</v>
      </c>
      <c r="U445" s="9">
        <v>44988</v>
      </c>
      <c r="V445" s="9">
        <v>44988</v>
      </c>
      <c r="W445" s="8">
        <v>190</v>
      </c>
    </row>
    <row r="446" spans="1:23" ht="29" x14ac:dyDescent="0.35">
      <c r="A446" s="10">
        <v>0</v>
      </c>
      <c r="B446" s="6" t="s">
        <v>103</v>
      </c>
      <c r="C446" s="7" t="s">
        <v>34</v>
      </c>
      <c r="D446" s="7" t="s">
        <v>1479</v>
      </c>
      <c r="E446" s="7" t="s">
        <v>49</v>
      </c>
      <c r="F446" s="7"/>
      <c r="H446" s="7"/>
      <c r="I446" s="7"/>
      <c r="J446" s="7" t="s">
        <v>1396</v>
      </c>
      <c r="K446" s="7"/>
      <c r="L446" s="7" t="s">
        <v>1397</v>
      </c>
      <c r="M446" s="7"/>
      <c r="O446" s="7"/>
      <c r="P446" s="7"/>
      <c r="Q446" s="7" t="s">
        <v>1396</v>
      </c>
      <c r="R446" s="7"/>
      <c r="S446" s="7" t="s">
        <v>1397</v>
      </c>
      <c r="T446" s="8">
        <v>190</v>
      </c>
      <c r="U446" s="9">
        <v>44988</v>
      </c>
      <c r="V446" s="9">
        <v>44988</v>
      </c>
      <c r="W446" s="8">
        <v>190</v>
      </c>
    </row>
    <row r="447" spans="1:23" x14ac:dyDescent="0.35">
      <c r="A447" s="10">
        <v>0</v>
      </c>
      <c r="B447" s="6" t="s">
        <v>103</v>
      </c>
      <c r="C447" s="7" t="s">
        <v>34</v>
      </c>
      <c r="D447" s="7" t="s">
        <v>1480</v>
      </c>
      <c r="E447" s="7" t="s">
        <v>49</v>
      </c>
      <c r="F447" s="7"/>
      <c r="G447" s="7"/>
      <c r="H447" s="7"/>
      <c r="I447" s="7"/>
      <c r="J447" s="7" t="s">
        <v>1428</v>
      </c>
      <c r="K447" s="7"/>
      <c r="L447" s="7" t="s">
        <v>1429</v>
      </c>
      <c r="M447" s="7"/>
      <c r="N447" s="7"/>
      <c r="O447" s="7"/>
      <c r="P447" s="7"/>
      <c r="Q447" s="7" t="s">
        <v>1428</v>
      </c>
      <c r="R447" s="7"/>
      <c r="S447" s="7" t="s">
        <v>1429</v>
      </c>
      <c r="T447" s="8">
        <v>460</v>
      </c>
      <c r="U447" s="9">
        <v>44993</v>
      </c>
      <c r="V447" s="9">
        <v>44993</v>
      </c>
      <c r="W447" s="8">
        <v>460</v>
      </c>
    </row>
    <row r="448" spans="1:23" ht="58" x14ac:dyDescent="0.35">
      <c r="A448" s="10" t="s">
        <v>1481</v>
      </c>
      <c r="B448" s="6" t="s">
        <v>103</v>
      </c>
      <c r="C448" s="7" t="s">
        <v>34</v>
      </c>
      <c r="D448" s="7" t="s">
        <v>1482</v>
      </c>
      <c r="E448" s="7" t="s">
        <v>49</v>
      </c>
      <c r="F448" s="7"/>
      <c r="H448" s="7"/>
      <c r="I448" s="7"/>
      <c r="J448" s="7" t="s">
        <v>1396</v>
      </c>
      <c r="K448" s="7"/>
      <c r="L448" s="7" t="s">
        <v>1397</v>
      </c>
      <c r="M448" s="7"/>
      <c r="O448" s="7"/>
      <c r="P448" s="7"/>
      <c r="Q448" s="7" t="s">
        <v>1396</v>
      </c>
      <c r="R448" s="7"/>
      <c r="S448" s="7" t="s">
        <v>1397</v>
      </c>
      <c r="T448" s="8">
        <v>2800</v>
      </c>
      <c r="U448" s="9">
        <v>45054</v>
      </c>
      <c r="V448" s="9">
        <v>45072</v>
      </c>
      <c r="W448" s="8">
        <v>2800</v>
      </c>
    </row>
    <row r="449" spans="1:23" ht="43.5" x14ac:dyDescent="0.35">
      <c r="A449" s="10">
        <v>0</v>
      </c>
      <c r="B449" s="6" t="s">
        <v>103</v>
      </c>
      <c r="C449" s="7" t="s">
        <v>34</v>
      </c>
      <c r="D449" s="7" t="s">
        <v>1483</v>
      </c>
      <c r="E449" s="7" t="s">
        <v>49</v>
      </c>
      <c r="F449" s="7"/>
      <c r="H449" s="7"/>
      <c r="I449" s="7"/>
      <c r="J449" s="7" t="s">
        <v>1398</v>
      </c>
      <c r="K449" s="7"/>
      <c r="L449" s="7" t="s">
        <v>1399</v>
      </c>
      <c r="M449" s="7"/>
      <c r="O449" s="7"/>
      <c r="P449" s="7"/>
      <c r="Q449" s="7" t="s">
        <v>1398</v>
      </c>
      <c r="R449" s="7"/>
      <c r="S449" s="7" t="s">
        <v>1399</v>
      </c>
      <c r="T449" s="8">
        <v>900</v>
      </c>
      <c r="U449" s="9">
        <v>44985</v>
      </c>
      <c r="V449" s="9">
        <v>44985</v>
      </c>
      <c r="W449" s="8">
        <v>900</v>
      </c>
    </row>
    <row r="450" spans="1:23" x14ac:dyDescent="0.35">
      <c r="A450" s="10">
        <v>0</v>
      </c>
      <c r="B450" s="6" t="s">
        <v>103</v>
      </c>
      <c r="C450" s="7" t="s">
        <v>34</v>
      </c>
      <c r="D450" s="7" t="s">
        <v>1480</v>
      </c>
      <c r="E450" s="7" t="s">
        <v>49</v>
      </c>
      <c r="F450" s="7"/>
      <c r="G450" s="7"/>
      <c r="H450" s="7"/>
      <c r="I450" s="7"/>
      <c r="J450" s="7" t="s">
        <v>1428</v>
      </c>
      <c r="K450" s="7"/>
      <c r="L450" s="7" t="s">
        <v>1429</v>
      </c>
      <c r="M450" s="7"/>
      <c r="N450" s="7"/>
      <c r="O450" s="7"/>
      <c r="P450" s="7"/>
      <c r="Q450" s="7" t="s">
        <v>1428</v>
      </c>
      <c r="R450" s="7"/>
      <c r="S450" s="7" t="s">
        <v>1429</v>
      </c>
      <c r="T450" s="8">
        <v>460</v>
      </c>
      <c r="U450" s="9">
        <v>45034</v>
      </c>
      <c r="V450" s="9">
        <v>45034</v>
      </c>
      <c r="W450" s="8">
        <v>460</v>
      </c>
    </row>
    <row r="451" spans="1:23" ht="29" x14ac:dyDescent="0.35">
      <c r="A451" s="10">
        <v>0</v>
      </c>
      <c r="B451" s="6" t="s">
        <v>103</v>
      </c>
      <c r="C451" s="7" t="s">
        <v>34</v>
      </c>
      <c r="D451" s="7" t="s">
        <v>1479</v>
      </c>
      <c r="E451" s="7" t="s">
        <v>49</v>
      </c>
      <c r="F451" s="7"/>
      <c r="H451" s="7"/>
      <c r="I451" s="7"/>
      <c r="J451" s="7" t="s">
        <v>1396</v>
      </c>
      <c r="K451" s="7"/>
      <c r="L451" s="7" t="s">
        <v>1397</v>
      </c>
      <c r="M451" s="7"/>
      <c r="O451" s="7"/>
      <c r="P451" s="7"/>
      <c r="Q451" s="7" t="s">
        <v>1396</v>
      </c>
      <c r="R451" s="7"/>
      <c r="S451" s="7" t="s">
        <v>1397</v>
      </c>
      <c r="T451" s="8">
        <v>190</v>
      </c>
      <c r="U451" s="9">
        <v>44988</v>
      </c>
      <c r="V451" s="9">
        <v>44988</v>
      </c>
      <c r="W451" s="8">
        <v>190</v>
      </c>
    </row>
    <row r="452" spans="1:23" ht="29" x14ac:dyDescent="0.35">
      <c r="A452" s="10">
        <v>0</v>
      </c>
      <c r="B452" s="6" t="s">
        <v>103</v>
      </c>
      <c r="C452" s="7" t="s">
        <v>34</v>
      </c>
      <c r="D452" s="7" t="s">
        <v>1479</v>
      </c>
      <c r="E452" s="7" t="s">
        <v>49</v>
      </c>
      <c r="F452" s="7"/>
      <c r="H452" s="7"/>
      <c r="I452" s="7"/>
      <c r="J452" s="7" t="s">
        <v>1396</v>
      </c>
      <c r="K452" s="7"/>
      <c r="L452" s="7" t="s">
        <v>1397</v>
      </c>
      <c r="M452" s="7"/>
      <c r="O452" s="7"/>
      <c r="P452" s="7"/>
      <c r="Q452" s="7" t="s">
        <v>1396</v>
      </c>
      <c r="R452" s="7"/>
      <c r="S452" s="7" t="s">
        <v>1397</v>
      </c>
      <c r="T452" s="8">
        <v>190</v>
      </c>
      <c r="U452" s="9">
        <v>44988</v>
      </c>
      <c r="V452" s="9">
        <v>44988</v>
      </c>
      <c r="W452" s="8">
        <v>190</v>
      </c>
    </row>
    <row r="453" spans="1:23" ht="43.5" x14ac:dyDescent="0.35">
      <c r="A453" s="10">
        <v>0</v>
      </c>
      <c r="B453" s="6" t="s">
        <v>103</v>
      </c>
      <c r="C453" s="7" t="s">
        <v>34</v>
      </c>
      <c r="D453" s="7" t="s">
        <v>1484</v>
      </c>
      <c r="E453" s="7" t="s">
        <v>49</v>
      </c>
      <c r="F453" s="7"/>
      <c r="G453" s="7"/>
      <c r="H453" s="7"/>
      <c r="I453" s="7"/>
      <c r="J453" s="7" t="s">
        <v>1424</v>
      </c>
      <c r="K453" s="7"/>
      <c r="L453" s="7" t="s">
        <v>1425</v>
      </c>
      <c r="M453" s="7"/>
      <c r="N453" s="7"/>
      <c r="O453" s="7"/>
      <c r="P453" s="7"/>
      <c r="Q453" s="7" t="s">
        <v>1424</v>
      </c>
      <c r="R453" s="7"/>
      <c r="S453" s="7" t="s">
        <v>1425</v>
      </c>
      <c r="T453" s="8">
        <v>1400</v>
      </c>
      <c r="U453" s="9">
        <v>45012</v>
      </c>
      <c r="V453" s="9">
        <v>45013</v>
      </c>
      <c r="W453" s="8">
        <v>1400</v>
      </c>
    </row>
    <row r="454" spans="1:23" ht="43.5" x14ac:dyDescent="0.35">
      <c r="A454" s="10">
        <v>0</v>
      </c>
      <c r="B454" s="6" t="s">
        <v>103</v>
      </c>
      <c r="C454" s="7" t="s">
        <v>34</v>
      </c>
      <c r="D454" s="7" t="s">
        <v>1485</v>
      </c>
      <c r="E454" s="7" t="s">
        <v>49</v>
      </c>
      <c r="F454" s="7"/>
      <c r="H454" s="7"/>
      <c r="I454" s="7"/>
      <c r="J454" s="7" t="s">
        <v>1410</v>
      </c>
      <c r="K454" s="7"/>
      <c r="L454" s="7" t="s">
        <v>1411</v>
      </c>
      <c r="M454" s="7"/>
      <c r="O454" s="7"/>
      <c r="P454" s="7"/>
      <c r="Q454" s="7" t="s">
        <v>1410</v>
      </c>
      <c r="R454" s="7"/>
      <c r="S454" s="7" t="s">
        <v>1411</v>
      </c>
      <c r="T454" s="8">
        <v>5400</v>
      </c>
      <c r="U454" s="9">
        <v>45057</v>
      </c>
      <c r="V454" s="9">
        <v>45247</v>
      </c>
      <c r="W454" s="8">
        <v>5400</v>
      </c>
    </row>
    <row r="455" spans="1:23" ht="29" x14ac:dyDescent="0.35">
      <c r="A455" s="10">
        <v>0</v>
      </c>
      <c r="B455" s="6" t="s">
        <v>103</v>
      </c>
      <c r="C455" s="7" t="s">
        <v>34</v>
      </c>
      <c r="D455" s="7" t="s">
        <v>1486</v>
      </c>
      <c r="E455" s="7" t="s">
        <v>49</v>
      </c>
      <c r="F455" s="7"/>
      <c r="H455" s="7"/>
      <c r="I455" s="7"/>
      <c r="J455" s="7" t="s">
        <v>1487</v>
      </c>
      <c r="K455" s="7"/>
      <c r="L455" s="7" t="s">
        <v>1488</v>
      </c>
      <c r="M455" s="7"/>
      <c r="O455" s="7"/>
      <c r="P455" s="7"/>
      <c r="Q455" s="7" t="s">
        <v>1487</v>
      </c>
      <c r="R455" s="7"/>
      <c r="S455" s="7" t="s">
        <v>1488</v>
      </c>
      <c r="T455" s="8">
        <v>25</v>
      </c>
      <c r="U455" s="9">
        <v>45020</v>
      </c>
      <c r="V455" s="9">
        <v>45020</v>
      </c>
      <c r="W455" s="8">
        <v>0</v>
      </c>
    </row>
    <row r="456" spans="1:23" ht="29" x14ac:dyDescent="0.35">
      <c r="A456" s="10">
        <v>0</v>
      </c>
      <c r="B456" s="6" t="s">
        <v>103</v>
      </c>
      <c r="C456" s="7" t="s">
        <v>34</v>
      </c>
      <c r="D456" s="7" t="s">
        <v>1489</v>
      </c>
      <c r="E456" s="7" t="s">
        <v>49</v>
      </c>
      <c r="F456" s="7"/>
      <c r="H456" s="7"/>
      <c r="I456" s="7"/>
      <c r="J456" s="7" t="s">
        <v>1487</v>
      </c>
      <c r="K456" s="7"/>
      <c r="L456" s="7" t="s">
        <v>1488</v>
      </c>
      <c r="M456" s="7"/>
      <c r="O456" s="7"/>
      <c r="P456" s="7"/>
      <c r="Q456" s="7" t="s">
        <v>1487</v>
      </c>
      <c r="R456" s="7"/>
      <c r="S456" s="7" t="s">
        <v>1488</v>
      </c>
      <c r="T456" s="8">
        <v>25</v>
      </c>
      <c r="U456" s="9">
        <v>45009</v>
      </c>
      <c r="V456" s="9">
        <v>45009</v>
      </c>
      <c r="W456" s="8">
        <v>0</v>
      </c>
    </row>
    <row r="457" spans="1:23" ht="29" x14ac:dyDescent="0.35">
      <c r="A457" s="10">
        <v>0</v>
      </c>
      <c r="B457" s="6" t="s">
        <v>103</v>
      </c>
      <c r="C457" s="7" t="s">
        <v>34</v>
      </c>
      <c r="D457" s="7" t="s">
        <v>1490</v>
      </c>
      <c r="E457" s="7" t="s">
        <v>49</v>
      </c>
      <c r="F457" s="7"/>
      <c r="H457" s="7"/>
      <c r="I457" s="7"/>
      <c r="J457" s="7" t="s">
        <v>1398</v>
      </c>
      <c r="K457" s="7"/>
      <c r="L457" s="7" t="s">
        <v>1399</v>
      </c>
      <c r="M457" s="7"/>
      <c r="O457" s="7"/>
      <c r="P457" s="7"/>
      <c r="Q457" s="7" t="s">
        <v>1398</v>
      </c>
      <c r="R457" s="7"/>
      <c r="S457" s="7" t="s">
        <v>1399</v>
      </c>
      <c r="T457" s="8">
        <v>690</v>
      </c>
      <c r="U457" s="9">
        <v>45019</v>
      </c>
      <c r="V457" s="9">
        <v>45019</v>
      </c>
      <c r="W457" s="8">
        <v>690</v>
      </c>
    </row>
    <row r="458" spans="1:23" ht="58" x14ac:dyDescent="0.35">
      <c r="A458" s="10">
        <v>0</v>
      </c>
      <c r="B458" s="6" t="s">
        <v>103</v>
      </c>
      <c r="C458" s="7" t="s">
        <v>34</v>
      </c>
      <c r="D458" s="7" t="s">
        <v>1491</v>
      </c>
      <c r="E458" s="7" t="s">
        <v>49</v>
      </c>
      <c r="F458" s="7"/>
      <c r="H458" s="7"/>
      <c r="I458" s="7"/>
      <c r="J458" s="7" t="s">
        <v>1404</v>
      </c>
      <c r="K458" s="7"/>
      <c r="L458" s="3" t="s">
        <v>1405</v>
      </c>
      <c r="M458" s="7"/>
      <c r="O458" s="7"/>
      <c r="P458" s="7"/>
      <c r="Q458" s="7" t="s">
        <v>1404</v>
      </c>
      <c r="R458" s="7"/>
      <c r="S458" s="3" t="s">
        <v>1405</v>
      </c>
      <c r="T458" s="8">
        <v>310</v>
      </c>
      <c r="U458" s="9">
        <v>45030</v>
      </c>
      <c r="V458" s="9">
        <v>45037</v>
      </c>
      <c r="W458" s="8">
        <v>279</v>
      </c>
    </row>
    <row r="459" spans="1:23" ht="58" x14ac:dyDescent="0.35">
      <c r="A459" s="10">
        <v>0</v>
      </c>
      <c r="B459" s="6" t="s">
        <v>103</v>
      </c>
      <c r="C459" s="7" t="s">
        <v>34</v>
      </c>
      <c r="D459" s="7" t="s">
        <v>1491</v>
      </c>
      <c r="E459" s="7" t="s">
        <v>49</v>
      </c>
      <c r="F459" s="7"/>
      <c r="H459" s="7"/>
      <c r="I459" s="7"/>
      <c r="J459" s="7" t="s">
        <v>1404</v>
      </c>
      <c r="K459" s="7"/>
      <c r="L459" s="3" t="s">
        <v>1405</v>
      </c>
      <c r="M459" s="7"/>
      <c r="O459" s="7"/>
      <c r="P459" s="7"/>
      <c r="Q459" s="7" t="s">
        <v>1404</v>
      </c>
      <c r="R459" s="7"/>
      <c r="S459" s="3" t="s">
        <v>1405</v>
      </c>
      <c r="T459" s="8">
        <v>310</v>
      </c>
      <c r="U459" s="9">
        <v>45030</v>
      </c>
      <c r="V459" s="9">
        <v>45037</v>
      </c>
      <c r="W459" s="8">
        <v>310</v>
      </c>
    </row>
    <row r="460" spans="1:23" ht="29" x14ac:dyDescent="0.35">
      <c r="A460" s="10">
        <v>0</v>
      </c>
      <c r="B460" s="6" t="s">
        <v>103</v>
      </c>
      <c r="C460" s="7" t="s">
        <v>34</v>
      </c>
      <c r="D460" s="7" t="s">
        <v>1492</v>
      </c>
      <c r="E460" s="7" t="s">
        <v>49</v>
      </c>
      <c r="F460" s="7"/>
      <c r="H460" s="7"/>
      <c r="I460" s="7"/>
      <c r="J460" s="7" t="s">
        <v>1493</v>
      </c>
      <c r="K460" s="7"/>
      <c r="L460" s="3" t="s">
        <v>1494</v>
      </c>
      <c r="M460" s="7"/>
      <c r="O460" s="7"/>
      <c r="P460" s="7"/>
      <c r="Q460" s="7" t="s">
        <v>1493</v>
      </c>
      <c r="R460" s="7"/>
      <c r="S460" s="3" t="s">
        <v>1494</v>
      </c>
      <c r="T460" s="8">
        <v>60</v>
      </c>
      <c r="U460" s="9">
        <v>45008</v>
      </c>
      <c r="V460" s="9">
        <v>45008</v>
      </c>
      <c r="W460" s="8">
        <v>60</v>
      </c>
    </row>
    <row r="461" spans="1:23" ht="29" x14ac:dyDescent="0.35">
      <c r="A461" s="10">
        <v>0</v>
      </c>
      <c r="B461" s="6" t="s">
        <v>103</v>
      </c>
      <c r="C461" s="7" t="s">
        <v>34</v>
      </c>
      <c r="D461" s="7" t="s">
        <v>1492</v>
      </c>
      <c r="E461" s="7" t="s">
        <v>49</v>
      </c>
      <c r="F461" s="7"/>
      <c r="H461" s="7"/>
      <c r="I461" s="7"/>
      <c r="J461" s="7" t="s">
        <v>1493</v>
      </c>
      <c r="K461" s="7"/>
      <c r="L461" s="3" t="s">
        <v>1494</v>
      </c>
      <c r="M461" s="7"/>
      <c r="O461" s="7"/>
      <c r="P461" s="7"/>
      <c r="Q461" s="7" t="s">
        <v>1493</v>
      </c>
      <c r="R461" s="7"/>
      <c r="S461" s="3" t="s">
        <v>1494</v>
      </c>
      <c r="T461" s="8">
        <v>60</v>
      </c>
      <c r="U461" s="9">
        <v>45008</v>
      </c>
      <c r="V461" s="9">
        <v>45008</v>
      </c>
      <c r="W461" s="8">
        <v>60</v>
      </c>
    </row>
    <row r="462" spans="1:23" ht="58" x14ac:dyDescent="0.35">
      <c r="A462" s="10">
        <v>0</v>
      </c>
      <c r="B462" s="6" t="s">
        <v>103</v>
      </c>
      <c r="C462" s="7" t="s">
        <v>34</v>
      </c>
      <c r="D462" s="7" t="s">
        <v>1491</v>
      </c>
      <c r="E462" s="7" t="s">
        <v>49</v>
      </c>
      <c r="F462" s="7"/>
      <c r="H462" s="7"/>
      <c r="I462" s="7"/>
      <c r="J462" s="7" t="s">
        <v>1404</v>
      </c>
      <c r="K462" s="7"/>
      <c r="L462" s="3" t="s">
        <v>1405</v>
      </c>
      <c r="M462" s="7"/>
      <c r="O462" s="7"/>
      <c r="P462" s="7"/>
      <c r="Q462" s="7" t="s">
        <v>1404</v>
      </c>
      <c r="R462" s="7"/>
      <c r="S462" s="3" t="s">
        <v>1405</v>
      </c>
      <c r="T462" s="8">
        <v>310</v>
      </c>
      <c r="U462" s="9">
        <v>45030</v>
      </c>
      <c r="V462" s="9">
        <v>45037</v>
      </c>
      <c r="W462" s="8">
        <v>310</v>
      </c>
    </row>
    <row r="463" spans="1:23" ht="29" x14ac:dyDescent="0.35">
      <c r="A463" s="10">
        <v>0</v>
      </c>
      <c r="B463" s="6" t="s">
        <v>103</v>
      </c>
      <c r="C463" s="7" t="s">
        <v>34</v>
      </c>
      <c r="D463" s="7" t="s">
        <v>1492</v>
      </c>
      <c r="E463" s="7" t="s">
        <v>49</v>
      </c>
      <c r="F463" s="7"/>
      <c r="H463" s="7"/>
      <c r="I463" s="7"/>
      <c r="J463" s="7" t="s">
        <v>1493</v>
      </c>
      <c r="K463" s="7"/>
      <c r="L463" s="3" t="s">
        <v>1494</v>
      </c>
      <c r="M463" s="7"/>
      <c r="O463" s="7"/>
      <c r="P463" s="7"/>
      <c r="Q463" s="7" t="s">
        <v>1493</v>
      </c>
      <c r="R463" s="7"/>
      <c r="S463" s="3" t="s">
        <v>1494</v>
      </c>
      <c r="T463" s="8">
        <v>60</v>
      </c>
      <c r="U463" s="9">
        <v>45022</v>
      </c>
      <c r="V463" s="9">
        <v>45022</v>
      </c>
      <c r="W463" s="8">
        <v>60</v>
      </c>
    </row>
    <row r="464" spans="1:23" ht="58" x14ac:dyDescent="0.35">
      <c r="A464" s="10">
        <v>0</v>
      </c>
      <c r="B464" s="6" t="s">
        <v>103</v>
      </c>
      <c r="C464" s="7" t="s">
        <v>34</v>
      </c>
      <c r="D464" s="7" t="s">
        <v>1491</v>
      </c>
      <c r="E464" s="7" t="s">
        <v>49</v>
      </c>
      <c r="F464" s="7"/>
      <c r="H464" s="7"/>
      <c r="I464" s="7"/>
      <c r="J464" s="7" t="s">
        <v>1404</v>
      </c>
      <c r="K464" s="7"/>
      <c r="L464" s="3" t="s">
        <v>1405</v>
      </c>
      <c r="M464" s="7"/>
      <c r="O464" s="7"/>
      <c r="P464" s="7"/>
      <c r="Q464" s="7" t="s">
        <v>1404</v>
      </c>
      <c r="R464" s="7"/>
      <c r="S464" s="3" t="s">
        <v>1405</v>
      </c>
      <c r="T464" s="8">
        <v>310</v>
      </c>
      <c r="U464" s="9">
        <v>45030</v>
      </c>
      <c r="V464" s="9">
        <v>45037</v>
      </c>
      <c r="W464" s="8">
        <v>310</v>
      </c>
    </row>
    <row r="465" spans="1:23" ht="58" x14ac:dyDescent="0.35">
      <c r="A465" s="10">
        <v>0</v>
      </c>
      <c r="B465" s="6" t="s">
        <v>103</v>
      </c>
      <c r="C465" s="7" t="s">
        <v>34</v>
      </c>
      <c r="D465" s="7" t="s">
        <v>1491</v>
      </c>
      <c r="E465" s="7" t="s">
        <v>49</v>
      </c>
      <c r="F465" s="7"/>
      <c r="H465" s="7"/>
      <c r="I465" s="7"/>
      <c r="J465" s="7" t="s">
        <v>1404</v>
      </c>
      <c r="K465" s="7"/>
      <c r="L465" s="3" t="s">
        <v>1405</v>
      </c>
      <c r="M465" s="7"/>
      <c r="O465" s="7"/>
      <c r="P465" s="7"/>
      <c r="Q465" s="7" t="s">
        <v>1404</v>
      </c>
      <c r="R465" s="7"/>
      <c r="S465" s="3" t="s">
        <v>1405</v>
      </c>
      <c r="T465" s="8">
        <v>310</v>
      </c>
      <c r="U465" s="9">
        <v>45030</v>
      </c>
      <c r="V465" s="9">
        <v>45037</v>
      </c>
      <c r="W465" s="8">
        <v>310</v>
      </c>
    </row>
    <row r="466" spans="1:23" ht="43.5" x14ac:dyDescent="0.35">
      <c r="A466" s="10">
        <v>0</v>
      </c>
      <c r="B466" s="6" t="s">
        <v>103</v>
      </c>
      <c r="C466" s="7" t="s">
        <v>34</v>
      </c>
      <c r="D466" s="7" t="s">
        <v>1495</v>
      </c>
      <c r="E466" s="7" t="s">
        <v>49</v>
      </c>
      <c r="F466" s="7"/>
      <c r="G466" s="7"/>
      <c r="H466" s="7"/>
      <c r="I466" s="7"/>
      <c r="J466" s="7" t="s">
        <v>1424</v>
      </c>
      <c r="K466" s="7"/>
      <c r="L466" s="7" t="s">
        <v>1425</v>
      </c>
      <c r="M466" s="7"/>
      <c r="N466" s="7"/>
      <c r="O466" s="7"/>
      <c r="P466" s="7"/>
      <c r="Q466" s="7" t="s">
        <v>1424</v>
      </c>
      <c r="R466" s="7"/>
      <c r="S466" s="7" t="s">
        <v>1425</v>
      </c>
      <c r="T466" s="8">
        <v>1300</v>
      </c>
      <c r="U466" s="9">
        <v>45033</v>
      </c>
      <c r="V466" s="9">
        <v>45034</v>
      </c>
      <c r="W466" s="8">
        <v>0</v>
      </c>
    </row>
    <row r="467" spans="1:23" ht="29" x14ac:dyDescent="0.35">
      <c r="A467" s="10">
        <v>0</v>
      </c>
      <c r="B467" s="6" t="s">
        <v>103</v>
      </c>
      <c r="C467" s="7" t="s">
        <v>34</v>
      </c>
      <c r="D467" s="7" t="s">
        <v>1492</v>
      </c>
      <c r="E467" s="7" t="s">
        <v>49</v>
      </c>
      <c r="F467" s="7"/>
      <c r="H467" s="7"/>
      <c r="I467" s="7"/>
      <c r="J467" s="7" t="s">
        <v>1493</v>
      </c>
      <c r="K467" s="7"/>
      <c r="L467" s="3" t="s">
        <v>1494</v>
      </c>
      <c r="M467" s="7"/>
      <c r="O467" s="7"/>
      <c r="P467" s="7"/>
      <c r="Q467" s="7" t="s">
        <v>1493</v>
      </c>
      <c r="R467" s="7"/>
      <c r="S467" s="3" t="s">
        <v>1494</v>
      </c>
      <c r="T467" s="8">
        <v>60</v>
      </c>
      <c r="U467" s="9">
        <v>45022</v>
      </c>
      <c r="V467" s="9">
        <v>45022</v>
      </c>
      <c r="W467" s="8">
        <v>60</v>
      </c>
    </row>
    <row r="468" spans="1:23" ht="29" x14ac:dyDescent="0.35">
      <c r="A468" s="10">
        <v>0</v>
      </c>
      <c r="B468" s="6" t="s">
        <v>103</v>
      </c>
      <c r="C468" s="7" t="s">
        <v>34</v>
      </c>
      <c r="D468" s="7" t="s">
        <v>1496</v>
      </c>
      <c r="E468" s="7" t="s">
        <v>49</v>
      </c>
      <c r="F468" s="7"/>
      <c r="G468" s="7"/>
      <c r="H468" s="7"/>
      <c r="I468" s="7"/>
      <c r="J468" s="7" t="s">
        <v>1398</v>
      </c>
      <c r="K468" s="7"/>
      <c r="L468" s="3" t="s">
        <v>1399</v>
      </c>
      <c r="O468" s="7"/>
      <c r="P468" s="7"/>
      <c r="Q468" s="7" t="s">
        <v>1398</v>
      </c>
      <c r="R468" s="7"/>
      <c r="S468" s="3" t="s">
        <v>1399</v>
      </c>
      <c r="T468" s="8">
        <v>3000</v>
      </c>
      <c r="U468" s="9">
        <v>45027</v>
      </c>
      <c r="V468" s="9">
        <v>45027</v>
      </c>
      <c r="W468" s="8">
        <v>2800</v>
      </c>
    </row>
    <row r="469" spans="1:23" x14ac:dyDescent="0.35">
      <c r="A469" s="10">
        <v>0</v>
      </c>
      <c r="B469" s="6" t="s">
        <v>103</v>
      </c>
      <c r="C469" s="7" t="s">
        <v>34</v>
      </c>
      <c r="D469" s="7" t="s">
        <v>1497</v>
      </c>
      <c r="E469" s="7" t="s">
        <v>49</v>
      </c>
      <c r="F469" s="7"/>
      <c r="G469" s="7"/>
      <c r="H469" s="7"/>
      <c r="I469" s="7"/>
      <c r="J469" s="3">
        <v>14966731003</v>
      </c>
      <c r="K469" s="7"/>
      <c r="L469" s="3" t="s">
        <v>1498</v>
      </c>
      <c r="O469" s="7"/>
      <c r="P469" s="7"/>
      <c r="Q469" s="3">
        <v>14966731003</v>
      </c>
      <c r="R469" s="7"/>
      <c r="S469" s="3" t="s">
        <v>1498</v>
      </c>
      <c r="T469" s="8">
        <v>1000</v>
      </c>
      <c r="U469" s="9">
        <v>45019</v>
      </c>
      <c r="V469" s="9">
        <v>45077</v>
      </c>
      <c r="W469" s="8">
        <v>1000</v>
      </c>
    </row>
    <row r="470" spans="1:23" ht="29" x14ac:dyDescent="0.35">
      <c r="A470" s="10">
        <v>0</v>
      </c>
      <c r="B470" s="6" t="s">
        <v>103</v>
      </c>
      <c r="C470" s="7" t="s">
        <v>34</v>
      </c>
      <c r="D470" s="7" t="s">
        <v>1499</v>
      </c>
      <c r="E470" s="7" t="s">
        <v>49</v>
      </c>
      <c r="F470" s="7"/>
      <c r="G470" s="7"/>
      <c r="H470" s="7"/>
      <c r="I470" s="7"/>
      <c r="J470" s="7" t="s">
        <v>1428</v>
      </c>
      <c r="K470" s="7"/>
      <c r="L470" s="7" t="s">
        <v>1429</v>
      </c>
      <c r="M470" s="7"/>
      <c r="N470" s="7"/>
      <c r="O470" s="7"/>
      <c r="P470" s="7"/>
      <c r="Q470" s="7" t="s">
        <v>1428</v>
      </c>
      <c r="R470" s="7"/>
      <c r="S470" s="7" t="s">
        <v>1429</v>
      </c>
      <c r="T470" s="8">
        <v>520</v>
      </c>
      <c r="U470" s="9">
        <v>45030</v>
      </c>
      <c r="V470" s="9">
        <v>45033</v>
      </c>
      <c r="W470" s="8">
        <v>520</v>
      </c>
    </row>
    <row r="471" spans="1:23" ht="29" x14ac:dyDescent="0.35">
      <c r="A471" s="10">
        <v>0</v>
      </c>
      <c r="B471" s="6" t="s">
        <v>103</v>
      </c>
      <c r="C471" s="7" t="s">
        <v>34</v>
      </c>
      <c r="D471" s="7" t="s">
        <v>1499</v>
      </c>
      <c r="E471" s="7" t="s">
        <v>49</v>
      </c>
      <c r="F471" s="7"/>
      <c r="G471" s="7"/>
      <c r="H471" s="7"/>
      <c r="I471" s="7"/>
      <c r="J471" s="7" t="s">
        <v>1428</v>
      </c>
      <c r="K471" s="7"/>
      <c r="L471" s="7" t="s">
        <v>1429</v>
      </c>
      <c r="M471" s="7"/>
      <c r="N471" s="7"/>
      <c r="O471" s="7"/>
      <c r="P471" s="7"/>
      <c r="Q471" s="7" t="s">
        <v>1428</v>
      </c>
      <c r="R471" s="7"/>
      <c r="S471" s="7" t="s">
        <v>1429</v>
      </c>
      <c r="T471" s="8">
        <v>520</v>
      </c>
      <c r="U471" s="9">
        <v>45030</v>
      </c>
      <c r="V471" s="9">
        <v>45033</v>
      </c>
      <c r="W471" s="8">
        <v>520</v>
      </c>
    </row>
    <row r="472" spans="1:23" ht="29" x14ac:dyDescent="0.35">
      <c r="A472" s="10">
        <v>0</v>
      </c>
      <c r="B472" s="6" t="s">
        <v>103</v>
      </c>
      <c r="C472" s="7" t="s">
        <v>34</v>
      </c>
      <c r="D472" s="7" t="s">
        <v>1499</v>
      </c>
      <c r="E472" s="7" t="s">
        <v>49</v>
      </c>
      <c r="F472" s="7"/>
      <c r="G472" s="7"/>
      <c r="H472" s="7"/>
      <c r="I472" s="7"/>
      <c r="J472" s="7" t="s">
        <v>1428</v>
      </c>
      <c r="K472" s="7"/>
      <c r="L472" s="7" t="s">
        <v>1429</v>
      </c>
      <c r="M472" s="7"/>
      <c r="N472" s="7"/>
      <c r="O472" s="7"/>
      <c r="P472" s="7"/>
      <c r="Q472" s="7" t="s">
        <v>1428</v>
      </c>
      <c r="R472" s="7"/>
      <c r="S472" s="7" t="s">
        <v>1429</v>
      </c>
      <c r="T472" s="8">
        <v>260</v>
      </c>
      <c r="U472" s="9">
        <v>45030</v>
      </c>
      <c r="V472" s="9">
        <v>45033</v>
      </c>
      <c r="W472" s="8">
        <v>260</v>
      </c>
    </row>
    <row r="473" spans="1:23" ht="29" x14ac:dyDescent="0.35">
      <c r="A473" s="10">
        <v>0</v>
      </c>
      <c r="B473" s="6" t="s">
        <v>103</v>
      </c>
      <c r="C473" s="7" t="s">
        <v>34</v>
      </c>
      <c r="D473" s="7" t="s">
        <v>1500</v>
      </c>
      <c r="E473" s="7" t="s">
        <v>49</v>
      </c>
      <c r="F473" s="7"/>
      <c r="H473" s="7"/>
      <c r="I473" s="7"/>
      <c r="J473" s="7" t="s">
        <v>1400</v>
      </c>
      <c r="K473" s="7"/>
      <c r="L473" s="7" t="s">
        <v>1401</v>
      </c>
      <c r="M473" s="7"/>
      <c r="N473" s="7"/>
      <c r="O473" s="7"/>
      <c r="P473" s="7"/>
      <c r="Q473" s="7" t="s">
        <v>1400</v>
      </c>
      <c r="R473" s="7"/>
      <c r="S473" s="7" t="s">
        <v>1401</v>
      </c>
      <c r="T473" s="8">
        <v>9700</v>
      </c>
      <c r="U473" s="9">
        <v>45019</v>
      </c>
      <c r="V473" s="9">
        <v>45224</v>
      </c>
      <c r="W473" s="8">
        <v>9000</v>
      </c>
    </row>
    <row r="474" spans="1:23" ht="58" x14ac:dyDescent="0.35">
      <c r="A474" s="10">
        <v>0</v>
      </c>
      <c r="B474" s="6" t="s">
        <v>103</v>
      </c>
      <c r="C474" s="7" t="s">
        <v>34</v>
      </c>
      <c r="D474" s="7" t="s">
        <v>1501</v>
      </c>
      <c r="E474" s="7" t="s">
        <v>49</v>
      </c>
      <c r="F474" s="7"/>
      <c r="H474" s="7"/>
      <c r="I474" s="7"/>
      <c r="J474" s="7" t="s">
        <v>1404</v>
      </c>
      <c r="K474" s="7"/>
      <c r="L474" s="3" t="s">
        <v>1405</v>
      </c>
      <c r="M474" s="7"/>
      <c r="O474" s="7"/>
      <c r="P474" s="7"/>
      <c r="Q474" s="7" t="s">
        <v>1404</v>
      </c>
      <c r="R474" s="7"/>
      <c r="S474" s="3" t="s">
        <v>1405</v>
      </c>
      <c r="T474" s="8">
        <v>310</v>
      </c>
      <c r="U474" s="9">
        <v>45051</v>
      </c>
      <c r="V474" s="9">
        <v>45063</v>
      </c>
      <c r="W474" s="8">
        <v>310</v>
      </c>
    </row>
    <row r="475" spans="1:23" x14ac:dyDescent="0.35">
      <c r="A475" s="10">
        <v>0</v>
      </c>
      <c r="B475" s="6" t="s">
        <v>103</v>
      </c>
      <c r="C475" s="7" t="s">
        <v>34</v>
      </c>
      <c r="D475" s="7" t="s">
        <v>1502</v>
      </c>
      <c r="E475" s="7" t="s">
        <v>49</v>
      </c>
      <c r="F475" s="7"/>
      <c r="G475" s="7"/>
      <c r="H475" s="7"/>
      <c r="I475" s="7"/>
      <c r="J475" s="7" t="s">
        <v>1428</v>
      </c>
      <c r="K475" s="7"/>
      <c r="L475" s="7" t="s">
        <v>1429</v>
      </c>
      <c r="M475" s="7"/>
      <c r="N475" s="7"/>
      <c r="O475" s="7"/>
      <c r="P475" s="7"/>
      <c r="Q475" s="7" t="s">
        <v>1428</v>
      </c>
      <c r="R475" s="7"/>
      <c r="S475" s="7" t="s">
        <v>1429</v>
      </c>
      <c r="T475" s="8">
        <v>364</v>
      </c>
      <c r="U475" s="9">
        <v>45030</v>
      </c>
      <c r="V475" s="9">
        <v>45033</v>
      </c>
      <c r="W475" s="8">
        <v>364</v>
      </c>
    </row>
    <row r="476" spans="1:23" x14ac:dyDescent="0.35">
      <c r="A476" s="10">
        <v>0</v>
      </c>
      <c r="B476" s="6" t="s">
        <v>103</v>
      </c>
      <c r="C476" s="7" t="s">
        <v>34</v>
      </c>
      <c r="D476" s="7" t="s">
        <v>1502</v>
      </c>
      <c r="E476" s="7" t="s">
        <v>49</v>
      </c>
      <c r="F476" s="7"/>
      <c r="G476" s="7"/>
      <c r="H476" s="7"/>
      <c r="I476" s="7"/>
      <c r="J476" s="7" t="s">
        <v>1428</v>
      </c>
      <c r="K476" s="7"/>
      <c r="L476" s="7" t="s">
        <v>1429</v>
      </c>
      <c r="M476" s="7"/>
      <c r="N476" s="7"/>
      <c r="O476" s="7"/>
      <c r="P476" s="7"/>
      <c r="Q476" s="7" t="s">
        <v>1428</v>
      </c>
      <c r="R476" s="7"/>
      <c r="S476" s="7" t="s">
        <v>1429</v>
      </c>
      <c r="T476" s="8">
        <v>364</v>
      </c>
      <c r="U476" s="9">
        <v>45030</v>
      </c>
      <c r="V476" s="9">
        <v>45033</v>
      </c>
      <c r="W476" s="8">
        <v>364</v>
      </c>
    </row>
    <row r="477" spans="1:23" x14ac:dyDescent="0.35">
      <c r="A477" s="10">
        <v>0</v>
      </c>
      <c r="B477" s="6" t="s">
        <v>103</v>
      </c>
      <c r="C477" s="7" t="s">
        <v>34</v>
      </c>
      <c r="D477" s="7" t="s">
        <v>1502</v>
      </c>
      <c r="E477" s="7" t="s">
        <v>49</v>
      </c>
      <c r="F477" s="7"/>
      <c r="G477" s="7"/>
      <c r="H477" s="7"/>
      <c r="I477" s="7"/>
      <c r="J477" s="7" t="s">
        <v>1428</v>
      </c>
      <c r="K477" s="7"/>
      <c r="L477" s="7" t="s">
        <v>1429</v>
      </c>
      <c r="M477" s="7"/>
      <c r="N477" s="7"/>
      <c r="O477" s="7"/>
      <c r="P477" s="7"/>
      <c r="Q477" s="7" t="s">
        <v>1428</v>
      </c>
      <c r="R477" s="7"/>
      <c r="S477" s="7" t="s">
        <v>1429</v>
      </c>
      <c r="T477" s="8">
        <v>364</v>
      </c>
      <c r="U477" s="9">
        <v>45030</v>
      </c>
      <c r="V477" s="9">
        <v>45033</v>
      </c>
      <c r="W477" s="8">
        <v>364</v>
      </c>
    </row>
    <row r="478" spans="1:23" x14ac:dyDescent="0.35">
      <c r="A478" s="10">
        <v>0</v>
      </c>
      <c r="B478" s="6" t="s">
        <v>103</v>
      </c>
      <c r="C478" s="7" t="s">
        <v>34</v>
      </c>
      <c r="D478" s="7" t="s">
        <v>1502</v>
      </c>
      <c r="E478" s="7" t="s">
        <v>49</v>
      </c>
      <c r="F478" s="7"/>
      <c r="G478" s="7"/>
      <c r="H478" s="7"/>
      <c r="I478" s="7"/>
      <c r="J478" s="7" t="s">
        <v>1428</v>
      </c>
      <c r="K478" s="7"/>
      <c r="L478" s="7" t="s">
        <v>1429</v>
      </c>
      <c r="M478" s="7"/>
      <c r="N478" s="7"/>
      <c r="O478" s="7"/>
      <c r="P478" s="7"/>
      <c r="Q478" s="7" t="s">
        <v>1428</v>
      </c>
      <c r="R478" s="7"/>
      <c r="S478" s="7" t="s">
        <v>1429</v>
      </c>
      <c r="T478" s="8">
        <v>364</v>
      </c>
      <c r="U478" s="9">
        <v>45030</v>
      </c>
      <c r="V478" s="9">
        <v>45033</v>
      </c>
      <c r="W478" s="8">
        <v>364</v>
      </c>
    </row>
    <row r="479" spans="1:23" ht="29" x14ac:dyDescent="0.35">
      <c r="A479" s="10">
        <v>0</v>
      </c>
      <c r="B479" s="6" t="s">
        <v>103</v>
      </c>
      <c r="C479" s="7" t="s">
        <v>34</v>
      </c>
      <c r="D479" s="3" t="s">
        <v>1503</v>
      </c>
      <c r="E479" s="7" t="s">
        <v>49</v>
      </c>
      <c r="F479" s="7"/>
      <c r="H479" s="7"/>
      <c r="I479" s="7"/>
      <c r="J479" s="7" t="s">
        <v>1415</v>
      </c>
      <c r="K479" s="7"/>
      <c r="L479" s="7" t="s">
        <v>1416</v>
      </c>
      <c r="M479" s="7"/>
      <c r="O479" s="7"/>
      <c r="P479" s="7"/>
      <c r="Q479" s="7" t="s">
        <v>1415</v>
      </c>
      <c r="R479" s="7"/>
      <c r="S479" s="7" t="s">
        <v>1416</v>
      </c>
      <c r="T479" s="8">
        <v>400</v>
      </c>
      <c r="U479" s="9">
        <v>45061</v>
      </c>
      <c r="V479" s="9">
        <v>45061</v>
      </c>
      <c r="W479" s="8">
        <v>400</v>
      </c>
    </row>
    <row r="480" spans="1:23" ht="29" x14ac:dyDescent="0.35">
      <c r="A480" s="10">
        <v>0</v>
      </c>
      <c r="B480" s="6" t="s">
        <v>103</v>
      </c>
      <c r="C480" s="7" t="s">
        <v>34</v>
      </c>
      <c r="D480" s="3" t="s">
        <v>1504</v>
      </c>
      <c r="E480" s="7" t="s">
        <v>49</v>
      </c>
      <c r="F480" s="7"/>
      <c r="H480" s="7"/>
      <c r="I480" s="7"/>
      <c r="J480" s="3">
        <v>10426830153</v>
      </c>
      <c r="K480" s="7"/>
      <c r="L480" s="7" t="s">
        <v>1505</v>
      </c>
      <c r="M480" s="7"/>
      <c r="O480" s="7"/>
      <c r="P480" s="7"/>
      <c r="Q480" s="3">
        <v>10426830153</v>
      </c>
      <c r="R480" s="7"/>
      <c r="S480" s="7" t="s">
        <v>1505</v>
      </c>
      <c r="T480" s="8">
        <v>1315</v>
      </c>
      <c r="U480" s="9">
        <v>45068</v>
      </c>
      <c r="V480" s="9">
        <v>45069</v>
      </c>
      <c r="W480" s="8">
        <v>0</v>
      </c>
    </row>
    <row r="481" spans="1:23" x14ac:dyDescent="0.35">
      <c r="A481" s="10">
        <v>0</v>
      </c>
      <c r="B481" s="6" t="s">
        <v>103</v>
      </c>
      <c r="C481" s="7" t="s">
        <v>34</v>
      </c>
      <c r="D481" s="7" t="s">
        <v>1506</v>
      </c>
      <c r="E481" s="7" t="s">
        <v>49</v>
      </c>
      <c r="F481" s="7"/>
      <c r="H481" s="7"/>
      <c r="I481" s="7"/>
      <c r="J481" s="7" t="s">
        <v>1396</v>
      </c>
      <c r="K481" s="7"/>
      <c r="L481" s="7" t="s">
        <v>1397</v>
      </c>
      <c r="M481" s="7"/>
      <c r="O481" s="7"/>
      <c r="P481" s="7"/>
      <c r="Q481" s="7" t="s">
        <v>1396</v>
      </c>
      <c r="R481" s="7"/>
      <c r="S481" s="7" t="s">
        <v>1397</v>
      </c>
      <c r="T481" s="8">
        <v>1000</v>
      </c>
      <c r="U481" s="9">
        <v>45050</v>
      </c>
      <c r="V481" s="9">
        <v>45064</v>
      </c>
      <c r="W481" s="8">
        <v>1000</v>
      </c>
    </row>
    <row r="482" spans="1:23" ht="58" x14ac:dyDescent="0.35">
      <c r="A482" s="10">
        <v>0</v>
      </c>
      <c r="B482" s="6" t="s">
        <v>103</v>
      </c>
      <c r="C482" s="7" t="s">
        <v>34</v>
      </c>
      <c r="D482" s="7" t="s">
        <v>1507</v>
      </c>
      <c r="E482" s="7" t="s">
        <v>49</v>
      </c>
      <c r="F482" s="7"/>
      <c r="H482" s="7"/>
      <c r="I482" s="7"/>
      <c r="J482" s="7" t="s">
        <v>1404</v>
      </c>
      <c r="K482" s="7"/>
      <c r="L482" s="3" t="s">
        <v>1405</v>
      </c>
      <c r="M482" s="7"/>
      <c r="O482" s="7"/>
      <c r="P482" s="7"/>
      <c r="Q482" s="7" t="s">
        <v>1404</v>
      </c>
      <c r="R482" s="7"/>
      <c r="S482" s="3" t="s">
        <v>1405</v>
      </c>
      <c r="T482" s="8">
        <v>234</v>
      </c>
      <c r="U482" s="9">
        <v>45065</v>
      </c>
      <c r="V482" s="9">
        <v>45072</v>
      </c>
      <c r="W482" s="8">
        <v>234</v>
      </c>
    </row>
    <row r="483" spans="1:23" ht="43.5" x14ac:dyDescent="0.35">
      <c r="A483" s="10">
        <v>0</v>
      </c>
      <c r="B483" s="6" t="s">
        <v>103</v>
      </c>
      <c r="C483" s="7" t="s">
        <v>34</v>
      </c>
      <c r="D483" s="7" t="s">
        <v>1508</v>
      </c>
      <c r="E483" s="7" t="s">
        <v>49</v>
      </c>
      <c r="F483" s="7"/>
      <c r="H483" s="7"/>
      <c r="I483" s="7"/>
      <c r="J483" s="7" t="s">
        <v>1509</v>
      </c>
      <c r="K483" s="7"/>
      <c r="L483" s="3" t="s">
        <v>1510</v>
      </c>
      <c r="M483" s="7"/>
      <c r="O483" s="7"/>
      <c r="P483" s="7"/>
      <c r="Q483" s="7" t="s">
        <v>1509</v>
      </c>
      <c r="R483" s="7"/>
      <c r="S483" s="3" t="s">
        <v>1510</v>
      </c>
      <c r="T483" s="8">
        <v>2500</v>
      </c>
      <c r="U483" s="9">
        <v>45064</v>
      </c>
      <c r="V483" s="9">
        <v>45064</v>
      </c>
      <c r="W483" s="8">
        <v>2500</v>
      </c>
    </row>
    <row r="484" spans="1:23" ht="29" x14ac:dyDescent="0.35">
      <c r="A484" s="10">
        <v>0</v>
      </c>
      <c r="B484" s="6" t="s">
        <v>103</v>
      </c>
      <c r="C484" s="7" t="s">
        <v>34</v>
      </c>
      <c r="D484" s="3" t="s">
        <v>1511</v>
      </c>
      <c r="E484" s="7" t="s">
        <v>49</v>
      </c>
      <c r="F484" s="7"/>
      <c r="H484" s="7"/>
      <c r="I484" s="7"/>
      <c r="J484" s="7" t="s">
        <v>1415</v>
      </c>
      <c r="K484" s="7"/>
      <c r="L484" s="7" t="s">
        <v>1416</v>
      </c>
      <c r="M484" s="7"/>
      <c r="O484" s="7"/>
      <c r="P484" s="7"/>
      <c r="Q484" s="7" t="s">
        <v>1415</v>
      </c>
      <c r="R484" s="7"/>
      <c r="S484" s="7" t="s">
        <v>1416</v>
      </c>
      <c r="T484" s="8">
        <v>400</v>
      </c>
      <c r="U484" s="9">
        <v>45055</v>
      </c>
      <c r="V484" s="9">
        <v>45055</v>
      </c>
      <c r="W484" s="8">
        <v>400</v>
      </c>
    </row>
    <row r="485" spans="1:23" ht="43.5" x14ac:dyDescent="0.35">
      <c r="A485" s="10">
        <v>0</v>
      </c>
      <c r="B485" s="6" t="s">
        <v>103</v>
      </c>
      <c r="C485" s="7" t="s">
        <v>34</v>
      </c>
      <c r="D485" s="7" t="s">
        <v>1508</v>
      </c>
      <c r="E485" s="7" t="s">
        <v>49</v>
      </c>
      <c r="F485" s="7"/>
      <c r="H485" s="7"/>
      <c r="I485" s="7"/>
      <c r="J485" s="7" t="s">
        <v>1509</v>
      </c>
      <c r="K485" s="7"/>
      <c r="L485" s="3" t="s">
        <v>1510</v>
      </c>
      <c r="M485" s="7"/>
      <c r="O485" s="7"/>
      <c r="P485" s="7"/>
      <c r="Q485" s="7" t="s">
        <v>1509</v>
      </c>
      <c r="R485" s="7"/>
      <c r="S485" s="3" t="s">
        <v>1510</v>
      </c>
      <c r="T485" s="8">
        <v>2500</v>
      </c>
      <c r="U485" s="9">
        <v>45064</v>
      </c>
      <c r="V485" s="9">
        <v>45064</v>
      </c>
      <c r="W485" s="8">
        <v>2500</v>
      </c>
    </row>
    <row r="486" spans="1:23" ht="29" x14ac:dyDescent="0.35">
      <c r="A486" s="10">
        <v>0</v>
      </c>
      <c r="B486" s="6" t="s">
        <v>103</v>
      </c>
      <c r="C486" s="7" t="s">
        <v>34</v>
      </c>
      <c r="D486" s="7" t="s">
        <v>1512</v>
      </c>
      <c r="E486" s="7" t="s">
        <v>49</v>
      </c>
      <c r="F486" s="7"/>
      <c r="H486" s="7"/>
      <c r="I486" s="7"/>
      <c r="J486" s="7" t="s">
        <v>1417</v>
      </c>
      <c r="K486" s="7"/>
      <c r="L486" s="7" t="s">
        <v>1418</v>
      </c>
      <c r="M486" s="7"/>
      <c r="O486" s="7"/>
      <c r="P486" s="7"/>
      <c r="Q486" s="7" t="s">
        <v>1417</v>
      </c>
      <c r="R486" s="7"/>
      <c r="S486" s="7" t="s">
        <v>1418</v>
      </c>
      <c r="T486" s="8">
        <v>980</v>
      </c>
      <c r="U486" s="9">
        <v>45056</v>
      </c>
      <c r="V486" s="9">
        <v>45056</v>
      </c>
      <c r="W486" s="8">
        <v>980</v>
      </c>
    </row>
    <row r="487" spans="1:23" x14ac:dyDescent="0.35">
      <c r="A487" s="10">
        <v>0</v>
      </c>
      <c r="B487" s="6" t="s">
        <v>103</v>
      </c>
      <c r="C487" s="7" t="s">
        <v>34</v>
      </c>
      <c r="D487" s="7" t="s">
        <v>1513</v>
      </c>
      <c r="E487" s="7" t="s">
        <v>49</v>
      </c>
      <c r="F487" s="7"/>
      <c r="H487" s="7"/>
      <c r="I487" s="7"/>
      <c r="J487" s="7" t="s">
        <v>1422</v>
      </c>
      <c r="K487" s="7"/>
      <c r="L487" s="7" t="s">
        <v>1423</v>
      </c>
      <c r="M487" s="7"/>
      <c r="O487" s="7"/>
      <c r="P487" s="7"/>
      <c r="Q487" s="7" t="s">
        <v>1422</v>
      </c>
      <c r="R487" s="7"/>
      <c r="S487" s="7" t="s">
        <v>1423</v>
      </c>
      <c r="T487" s="8">
        <v>3575</v>
      </c>
      <c r="U487" s="9">
        <v>45062</v>
      </c>
      <c r="V487" s="9">
        <v>45062</v>
      </c>
      <c r="W487" s="8">
        <v>3575</v>
      </c>
    </row>
    <row r="488" spans="1:23" ht="29" x14ac:dyDescent="0.35">
      <c r="A488" s="10">
        <v>0</v>
      </c>
      <c r="B488" s="6" t="s">
        <v>103</v>
      </c>
      <c r="C488" s="7" t="s">
        <v>34</v>
      </c>
      <c r="D488" s="7" t="s">
        <v>1514</v>
      </c>
      <c r="E488" s="7" t="s">
        <v>49</v>
      </c>
      <c r="F488" s="7"/>
      <c r="H488" s="7"/>
      <c r="I488" s="7"/>
      <c r="J488" s="7" t="s">
        <v>1515</v>
      </c>
      <c r="K488" s="7"/>
      <c r="L488" s="3" t="s">
        <v>1516</v>
      </c>
      <c r="M488" s="7"/>
      <c r="O488" s="7"/>
      <c r="P488" s="7"/>
      <c r="Q488" s="7" t="s">
        <v>1515</v>
      </c>
      <c r="R488" s="7"/>
      <c r="S488" s="3" t="s">
        <v>1516</v>
      </c>
      <c r="T488" s="8">
        <v>330</v>
      </c>
      <c r="U488" s="9">
        <v>45069</v>
      </c>
      <c r="V488" s="9">
        <v>45089</v>
      </c>
      <c r="W488" s="8">
        <v>0</v>
      </c>
    </row>
    <row r="489" spans="1:23" ht="29" x14ac:dyDescent="0.35">
      <c r="A489" s="10">
        <v>0</v>
      </c>
      <c r="B489" s="6" t="s">
        <v>103</v>
      </c>
      <c r="C489" s="7" t="s">
        <v>34</v>
      </c>
      <c r="D489" s="7" t="s">
        <v>1517</v>
      </c>
      <c r="E489" s="7" t="s">
        <v>49</v>
      </c>
      <c r="F489" s="7"/>
      <c r="G489" s="7"/>
      <c r="H489" s="7"/>
      <c r="I489" s="7"/>
      <c r="J489" s="7" t="s">
        <v>1428</v>
      </c>
      <c r="K489" s="7"/>
      <c r="L489" s="7" t="s">
        <v>1429</v>
      </c>
      <c r="M489" s="7"/>
      <c r="N489" s="7"/>
      <c r="O489" s="7"/>
      <c r="P489" s="7"/>
      <c r="Q489" s="7" t="s">
        <v>1428</v>
      </c>
      <c r="R489" s="7"/>
      <c r="S489" s="7" t="s">
        <v>1429</v>
      </c>
      <c r="T489" s="8">
        <v>400</v>
      </c>
      <c r="U489" s="9">
        <v>45068</v>
      </c>
      <c r="V489" s="9">
        <v>45075</v>
      </c>
      <c r="W489" s="8">
        <v>400</v>
      </c>
    </row>
    <row r="490" spans="1:23" ht="29" x14ac:dyDescent="0.35">
      <c r="A490" s="10">
        <v>0</v>
      </c>
      <c r="B490" s="6" t="s">
        <v>103</v>
      </c>
      <c r="C490" s="7" t="s">
        <v>34</v>
      </c>
      <c r="D490" s="7" t="s">
        <v>1517</v>
      </c>
      <c r="E490" s="7" t="s">
        <v>49</v>
      </c>
      <c r="F490" s="7"/>
      <c r="G490" s="7"/>
      <c r="H490" s="7"/>
      <c r="I490" s="7"/>
      <c r="J490" s="7" t="s">
        <v>1428</v>
      </c>
      <c r="K490" s="7"/>
      <c r="L490" s="7" t="s">
        <v>1429</v>
      </c>
      <c r="M490" s="7"/>
      <c r="N490" s="7"/>
      <c r="O490" s="7"/>
      <c r="P490" s="7"/>
      <c r="Q490" s="7" t="s">
        <v>1428</v>
      </c>
      <c r="R490" s="7"/>
      <c r="S490" s="7" t="s">
        <v>1429</v>
      </c>
      <c r="T490" s="8">
        <v>400</v>
      </c>
      <c r="U490" s="9">
        <v>45068</v>
      </c>
      <c r="V490" s="9">
        <v>45075</v>
      </c>
      <c r="W490" s="8">
        <v>400</v>
      </c>
    </row>
    <row r="491" spans="1:23" ht="43.5" x14ac:dyDescent="0.35">
      <c r="A491" s="10">
        <v>0</v>
      </c>
      <c r="B491" s="6" t="s">
        <v>103</v>
      </c>
      <c r="C491" s="7" t="s">
        <v>34</v>
      </c>
      <c r="D491" s="7" t="s">
        <v>1518</v>
      </c>
      <c r="E491" s="7" t="s">
        <v>49</v>
      </c>
      <c r="F491" s="7"/>
      <c r="G491" s="7"/>
      <c r="H491" s="7"/>
      <c r="I491" s="7"/>
      <c r="J491" s="7"/>
      <c r="K491" s="7"/>
      <c r="L491" s="7" t="s">
        <v>1519</v>
      </c>
      <c r="M491" s="7"/>
      <c r="N491" s="7"/>
      <c r="O491" s="7"/>
      <c r="P491" s="7"/>
      <c r="Q491" s="7"/>
      <c r="R491" s="7"/>
      <c r="S491" s="7" t="s">
        <v>1519</v>
      </c>
      <c r="T491" s="8">
        <v>1950</v>
      </c>
      <c r="U491" s="9">
        <v>45068</v>
      </c>
      <c r="V491" s="9">
        <v>45434</v>
      </c>
      <c r="W491" s="8">
        <v>1950</v>
      </c>
    </row>
    <row r="492" spans="1:23" ht="72.5" x14ac:dyDescent="0.35">
      <c r="A492" s="10">
        <v>0</v>
      </c>
      <c r="B492" s="6" t="s">
        <v>103</v>
      </c>
      <c r="C492" s="7" t="s">
        <v>34</v>
      </c>
      <c r="D492" s="7" t="s">
        <v>1520</v>
      </c>
      <c r="E492" s="7" t="s">
        <v>49</v>
      </c>
      <c r="F492" s="7"/>
      <c r="G492" s="7"/>
      <c r="H492" s="7"/>
      <c r="I492" s="7"/>
      <c r="J492" s="7"/>
      <c r="K492" s="7"/>
      <c r="L492" s="7" t="s">
        <v>1521</v>
      </c>
      <c r="M492" s="7"/>
      <c r="N492" s="7"/>
      <c r="O492" s="7"/>
      <c r="P492" s="7"/>
      <c r="Q492" s="7"/>
      <c r="R492" s="7"/>
      <c r="S492" s="7" t="s">
        <v>1521</v>
      </c>
      <c r="T492" s="8">
        <v>300</v>
      </c>
      <c r="U492" s="9">
        <v>45113</v>
      </c>
      <c r="V492" s="9">
        <v>45114</v>
      </c>
      <c r="W492" s="8">
        <v>300</v>
      </c>
    </row>
    <row r="493" spans="1:23" ht="43.5" x14ac:dyDescent="0.35">
      <c r="A493" s="10">
        <v>0</v>
      </c>
      <c r="B493" s="6" t="s">
        <v>103</v>
      </c>
      <c r="C493" s="7" t="s">
        <v>34</v>
      </c>
      <c r="D493" s="7" t="s">
        <v>1522</v>
      </c>
      <c r="E493" s="7" t="s">
        <v>49</v>
      </c>
      <c r="F493" s="7"/>
      <c r="G493" s="7"/>
      <c r="H493" s="7"/>
      <c r="I493" s="7"/>
      <c r="J493" s="3">
        <v>80020410488</v>
      </c>
      <c r="K493" s="7"/>
      <c r="L493" s="3" t="s">
        <v>1523</v>
      </c>
      <c r="M493" s="7"/>
      <c r="N493" s="7"/>
      <c r="O493" s="7"/>
      <c r="P493" s="7"/>
      <c r="Q493" s="19">
        <v>80020410488</v>
      </c>
      <c r="R493" s="7"/>
      <c r="S493" s="3" t="s">
        <v>1523</v>
      </c>
      <c r="T493" s="8">
        <v>4100</v>
      </c>
      <c r="U493" s="9">
        <v>45068</v>
      </c>
      <c r="V493" s="9">
        <v>45093</v>
      </c>
      <c r="W493" s="8">
        <v>0</v>
      </c>
    </row>
    <row r="494" spans="1:23" ht="72.5" x14ac:dyDescent="0.35">
      <c r="A494" s="2" t="s">
        <v>1524</v>
      </c>
      <c r="B494" s="6" t="s">
        <v>103</v>
      </c>
      <c r="C494" s="7" t="s">
        <v>34</v>
      </c>
      <c r="D494" s="7" t="s">
        <v>1525</v>
      </c>
      <c r="E494" s="7" t="s">
        <v>49</v>
      </c>
      <c r="F494" s="7"/>
      <c r="H494" s="7"/>
      <c r="I494" s="7"/>
      <c r="J494" s="7" t="s">
        <v>1408</v>
      </c>
      <c r="K494" s="7"/>
      <c r="L494" s="7" t="s">
        <v>1409</v>
      </c>
      <c r="M494" s="7"/>
      <c r="O494" s="7"/>
      <c r="P494" s="7"/>
      <c r="Q494" s="7" t="s">
        <v>1408</v>
      </c>
      <c r="R494" s="7"/>
      <c r="S494" s="7" t="s">
        <v>1409</v>
      </c>
      <c r="T494" s="8">
        <v>3000</v>
      </c>
      <c r="U494" s="9">
        <v>45085</v>
      </c>
      <c r="V494" s="9">
        <v>45093</v>
      </c>
      <c r="W494" s="8">
        <v>3000</v>
      </c>
    </row>
    <row r="495" spans="1:23" x14ac:dyDescent="0.35">
      <c r="A495" s="10">
        <v>0</v>
      </c>
      <c r="B495" s="6" t="s">
        <v>103</v>
      </c>
      <c r="C495" s="7" t="s">
        <v>34</v>
      </c>
      <c r="D495" s="7" t="s">
        <v>1502</v>
      </c>
      <c r="E495" s="7" t="s">
        <v>49</v>
      </c>
      <c r="F495" s="7"/>
      <c r="G495" s="7"/>
      <c r="H495" s="7"/>
      <c r="I495" s="7"/>
      <c r="J495" s="7" t="s">
        <v>1428</v>
      </c>
      <c r="K495" s="7"/>
      <c r="L495" s="7" t="s">
        <v>1429</v>
      </c>
      <c r="M495" s="7"/>
      <c r="N495" s="7"/>
      <c r="O495" s="7"/>
      <c r="P495" s="7"/>
      <c r="Q495" s="7" t="s">
        <v>1428</v>
      </c>
      <c r="R495" s="7"/>
      <c r="S495" s="7" t="s">
        <v>1429</v>
      </c>
      <c r="T495" s="8">
        <v>460</v>
      </c>
      <c r="U495" s="9">
        <v>45092</v>
      </c>
      <c r="V495" s="9">
        <v>45092</v>
      </c>
      <c r="W495" s="8">
        <v>368</v>
      </c>
    </row>
    <row r="496" spans="1:23" ht="29" x14ac:dyDescent="0.35">
      <c r="A496" s="10">
        <v>0</v>
      </c>
      <c r="B496" s="6" t="s">
        <v>103</v>
      </c>
      <c r="C496" s="7" t="s">
        <v>34</v>
      </c>
      <c r="D496" s="7" t="s">
        <v>1526</v>
      </c>
      <c r="E496" s="7" t="s">
        <v>49</v>
      </c>
      <c r="F496" s="7"/>
      <c r="G496" s="7"/>
      <c r="H496" s="7"/>
      <c r="I496" s="7"/>
      <c r="J496" s="7" t="s">
        <v>1527</v>
      </c>
      <c r="K496" s="7"/>
      <c r="L496" s="7" t="s">
        <v>1528</v>
      </c>
      <c r="M496" s="7"/>
      <c r="N496" s="7"/>
      <c r="O496" s="7"/>
      <c r="P496" s="7"/>
      <c r="Q496" s="7" t="s">
        <v>1527</v>
      </c>
      <c r="R496" s="7"/>
      <c r="S496" s="7" t="s">
        <v>1528</v>
      </c>
      <c r="T496" s="8">
        <v>206.17</v>
      </c>
      <c r="U496" s="9">
        <v>45077</v>
      </c>
      <c r="V496" s="9">
        <v>45078</v>
      </c>
      <c r="W496" s="8">
        <v>206.17</v>
      </c>
    </row>
    <row r="497" spans="1:23" x14ac:dyDescent="0.35">
      <c r="A497" s="10" t="s">
        <v>1529</v>
      </c>
      <c r="B497" s="6" t="s">
        <v>103</v>
      </c>
      <c r="C497" s="7" t="s">
        <v>34</v>
      </c>
      <c r="D497" s="7" t="s">
        <v>1530</v>
      </c>
      <c r="E497" s="7" t="s">
        <v>49</v>
      </c>
      <c r="F497" s="7"/>
      <c r="G497" s="7"/>
      <c r="H497" s="7"/>
      <c r="I497" s="7"/>
      <c r="J497" s="7" t="s">
        <v>1531</v>
      </c>
      <c r="K497" s="7"/>
      <c r="L497" s="3" t="s">
        <v>1532</v>
      </c>
      <c r="M497" s="7"/>
      <c r="N497" s="7"/>
      <c r="O497" s="7"/>
      <c r="P497" s="7"/>
      <c r="Q497" s="7" t="s">
        <v>1531</v>
      </c>
      <c r="R497" s="7"/>
      <c r="S497" s="3" t="s">
        <v>1532</v>
      </c>
      <c r="T497" s="8">
        <v>1950</v>
      </c>
      <c r="U497" s="9">
        <v>45100</v>
      </c>
      <c r="V497" s="9">
        <v>45199</v>
      </c>
      <c r="W497" s="8">
        <v>1950</v>
      </c>
    </row>
    <row r="498" spans="1:23" ht="29" x14ac:dyDescent="0.35">
      <c r="A498" s="10">
        <v>0</v>
      </c>
      <c r="B498" s="6" t="s">
        <v>103</v>
      </c>
      <c r="C498" s="7" t="s">
        <v>34</v>
      </c>
      <c r="D498" s="7" t="s">
        <v>1533</v>
      </c>
      <c r="E498" s="7" t="s">
        <v>49</v>
      </c>
      <c r="F498" s="7"/>
      <c r="H498" s="7"/>
      <c r="I498" s="7"/>
      <c r="J498" s="7" t="s">
        <v>518</v>
      </c>
      <c r="K498" s="7"/>
      <c r="L498" s="7" t="s">
        <v>1421</v>
      </c>
      <c r="M498" s="7"/>
      <c r="O498" s="7"/>
      <c r="P498" s="7"/>
      <c r="Q498" s="7" t="s">
        <v>518</v>
      </c>
      <c r="R498" s="7"/>
      <c r="S498" s="7" t="s">
        <v>1421</v>
      </c>
      <c r="T498" s="8">
        <v>2261</v>
      </c>
      <c r="U498" s="9">
        <v>45085</v>
      </c>
      <c r="V498" s="9">
        <v>45120</v>
      </c>
      <c r="W498" s="8">
        <v>2261</v>
      </c>
    </row>
    <row r="499" spans="1:23" x14ac:dyDescent="0.35">
      <c r="A499" s="10">
        <v>0</v>
      </c>
      <c r="B499" s="6" t="s">
        <v>103</v>
      </c>
      <c r="C499" s="7" t="s">
        <v>34</v>
      </c>
      <c r="D499" s="7" t="s">
        <v>1534</v>
      </c>
      <c r="E499" s="7" t="s">
        <v>49</v>
      </c>
      <c r="F499" s="7"/>
      <c r="G499" s="7"/>
      <c r="H499" s="7"/>
      <c r="I499" s="7"/>
      <c r="J499" s="7"/>
      <c r="K499" s="7"/>
      <c r="L499" s="7" t="s">
        <v>1535</v>
      </c>
      <c r="M499" s="7"/>
      <c r="N499" s="7"/>
      <c r="O499" s="7"/>
      <c r="P499" s="7"/>
      <c r="Q499" s="7"/>
      <c r="R499" s="7"/>
      <c r="S499" s="7" t="s">
        <v>1535</v>
      </c>
      <c r="T499" s="8">
        <v>1272.8599999999999</v>
      </c>
      <c r="U499" s="9">
        <v>45103</v>
      </c>
      <c r="V499" s="9">
        <v>45104</v>
      </c>
      <c r="W499" s="8">
        <v>1272.8599999999999</v>
      </c>
    </row>
    <row r="500" spans="1:23" ht="29" x14ac:dyDescent="0.35">
      <c r="A500" s="10">
        <v>0</v>
      </c>
      <c r="B500" s="6" t="s">
        <v>103</v>
      </c>
      <c r="C500" s="7" t="s">
        <v>34</v>
      </c>
      <c r="D500" s="7" t="s">
        <v>1536</v>
      </c>
      <c r="E500" s="7" t="s">
        <v>49</v>
      </c>
      <c r="F500" s="7"/>
      <c r="G500" s="7"/>
      <c r="H500" s="7"/>
      <c r="I500" s="7"/>
      <c r="J500" s="7" t="s">
        <v>1428</v>
      </c>
      <c r="K500" s="7"/>
      <c r="L500" s="7" t="s">
        <v>1429</v>
      </c>
      <c r="M500" s="7"/>
      <c r="N500" s="7"/>
      <c r="O500" s="7"/>
      <c r="P500" s="7"/>
      <c r="Q500" s="7" t="s">
        <v>1428</v>
      </c>
      <c r="R500" s="7"/>
      <c r="S500" s="7" t="s">
        <v>1429</v>
      </c>
      <c r="T500" s="8">
        <v>300</v>
      </c>
      <c r="U500" s="9">
        <v>45086</v>
      </c>
      <c r="V500" s="9">
        <v>45086</v>
      </c>
      <c r="W500" s="8">
        <v>300</v>
      </c>
    </row>
    <row r="501" spans="1:23" ht="29" x14ac:dyDescent="0.35">
      <c r="A501" s="10">
        <v>0</v>
      </c>
      <c r="B501" s="6" t="s">
        <v>103</v>
      </c>
      <c r="C501" s="7" t="s">
        <v>34</v>
      </c>
      <c r="D501" s="7" t="s">
        <v>1537</v>
      </c>
      <c r="E501" s="7" t="s">
        <v>49</v>
      </c>
      <c r="F501" s="7"/>
      <c r="G501" s="7"/>
      <c r="H501" s="7"/>
      <c r="I501" s="7"/>
      <c r="J501" s="7" t="s">
        <v>1428</v>
      </c>
      <c r="K501" s="7"/>
      <c r="L501" s="7" t="s">
        <v>1429</v>
      </c>
      <c r="M501" s="7"/>
      <c r="N501" s="7"/>
      <c r="O501" s="7"/>
      <c r="P501" s="7"/>
      <c r="Q501" s="7" t="s">
        <v>1428</v>
      </c>
      <c r="R501" s="7"/>
      <c r="S501" s="7" t="s">
        <v>1429</v>
      </c>
      <c r="T501" s="8">
        <v>300</v>
      </c>
      <c r="U501" s="9">
        <v>45103</v>
      </c>
      <c r="V501" s="9">
        <v>45103</v>
      </c>
      <c r="W501" s="8">
        <v>240</v>
      </c>
    </row>
    <row r="502" spans="1:23" x14ac:dyDescent="0.35">
      <c r="A502" s="10">
        <v>0</v>
      </c>
      <c r="B502" s="6" t="s">
        <v>103</v>
      </c>
      <c r="C502" s="7" t="s">
        <v>34</v>
      </c>
      <c r="D502" s="7" t="s">
        <v>1538</v>
      </c>
      <c r="E502" s="7" t="s">
        <v>49</v>
      </c>
      <c r="F502" s="7"/>
      <c r="G502" s="7"/>
      <c r="H502" s="7"/>
      <c r="I502" s="7"/>
      <c r="J502" s="7"/>
      <c r="K502" s="7"/>
      <c r="L502" s="7" t="s">
        <v>1539</v>
      </c>
      <c r="M502" s="7"/>
      <c r="N502" s="7"/>
      <c r="O502" s="7"/>
      <c r="P502" s="7"/>
      <c r="Q502" s="7"/>
      <c r="R502" s="7"/>
      <c r="S502" s="7" t="s">
        <v>1539</v>
      </c>
      <c r="T502" s="8">
        <v>450</v>
      </c>
      <c r="U502" s="9">
        <v>45197</v>
      </c>
      <c r="V502" s="9">
        <v>45198</v>
      </c>
      <c r="W502" s="8">
        <v>0</v>
      </c>
    </row>
    <row r="503" spans="1:23" x14ac:dyDescent="0.35">
      <c r="A503" s="10">
        <v>0</v>
      </c>
      <c r="B503" s="6" t="s">
        <v>103</v>
      </c>
      <c r="C503" s="7" t="s">
        <v>34</v>
      </c>
      <c r="D503" s="7" t="s">
        <v>1538</v>
      </c>
      <c r="E503" s="7" t="s">
        <v>49</v>
      </c>
      <c r="F503" s="7"/>
      <c r="G503" s="7"/>
      <c r="H503" s="7"/>
      <c r="I503" s="7"/>
      <c r="J503" s="7"/>
      <c r="K503" s="7"/>
      <c r="L503" s="7" t="s">
        <v>1539</v>
      </c>
      <c r="M503" s="7"/>
      <c r="N503" s="7"/>
      <c r="O503" s="7"/>
      <c r="P503" s="7"/>
      <c r="Q503" s="7"/>
      <c r="R503" s="7"/>
      <c r="S503" s="7" t="s">
        <v>1539</v>
      </c>
      <c r="T503" s="8">
        <v>450</v>
      </c>
      <c r="U503" s="9">
        <v>45197</v>
      </c>
      <c r="V503" s="9">
        <v>45198</v>
      </c>
      <c r="W503" s="8">
        <v>0</v>
      </c>
    </row>
    <row r="504" spans="1:23" x14ac:dyDescent="0.35">
      <c r="A504" s="10">
        <v>0</v>
      </c>
      <c r="B504" s="6" t="s">
        <v>103</v>
      </c>
      <c r="C504" s="7" t="s">
        <v>34</v>
      </c>
      <c r="D504" s="7" t="s">
        <v>1538</v>
      </c>
      <c r="E504" s="7" t="s">
        <v>49</v>
      </c>
      <c r="F504" s="7"/>
      <c r="G504" s="7"/>
      <c r="H504" s="7"/>
      <c r="I504" s="7"/>
      <c r="J504" s="7"/>
      <c r="K504" s="7"/>
      <c r="L504" s="7" t="s">
        <v>1539</v>
      </c>
      <c r="M504" s="7"/>
      <c r="N504" s="7"/>
      <c r="O504" s="7"/>
      <c r="P504" s="7"/>
      <c r="Q504" s="7"/>
      <c r="R504" s="7"/>
      <c r="S504" s="7" t="s">
        <v>1539</v>
      </c>
      <c r="T504" s="8">
        <v>450</v>
      </c>
      <c r="U504" s="9">
        <v>45197</v>
      </c>
      <c r="V504" s="9">
        <v>45198</v>
      </c>
      <c r="W504" s="8">
        <v>0</v>
      </c>
    </row>
    <row r="505" spans="1:23" ht="43.5" x14ac:dyDescent="0.35">
      <c r="A505" s="10">
        <v>0</v>
      </c>
      <c r="B505" s="6" t="s">
        <v>103</v>
      </c>
      <c r="C505" s="7" t="s">
        <v>34</v>
      </c>
      <c r="D505" s="7" t="s">
        <v>1444</v>
      </c>
      <c r="E505" s="7" t="s">
        <v>49</v>
      </c>
      <c r="F505" s="7"/>
      <c r="H505" s="7"/>
      <c r="I505" s="7"/>
      <c r="J505" s="7">
        <v>12799211003</v>
      </c>
      <c r="K505" s="7"/>
      <c r="L505" s="7" t="s">
        <v>1445</v>
      </c>
      <c r="M505" s="7"/>
      <c r="O505" s="7"/>
      <c r="P505" s="7"/>
      <c r="Q505" s="7">
        <v>12799211003</v>
      </c>
      <c r="R505" s="7"/>
      <c r="S505" s="7" t="s">
        <v>1445</v>
      </c>
      <c r="T505" s="8">
        <v>850</v>
      </c>
      <c r="U505" s="9">
        <v>45189</v>
      </c>
      <c r="V505" s="9">
        <v>45190</v>
      </c>
      <c r="W505" s="8">
        <v>850</v>
      </c>
    </row>
    <row r="506" spans="1:23" ht="43.5" x14ac:dyDescent="0.35">
      <c r="A506" s="10">
        <v>0</v>
      </c>
      <c r="B506" s="6" t="s">
        <v>103</v>
      </c>
      <c r="C506" s="7" t="s">
        <v>34</v>
      </c>
      <c r="D506" s="7" t="s">
        <v>1444</v>
      </c>
      <c r="E506" s="7" t="s">
        <v>49</v>
      </c>
      <c r="F506" s="7"/>
      <c r="H506" s="7"/>
      <c r="I506" s="7"/>
      <c r="J506" s="7">
        <v>12799211003</v>
      </c>
      <c r="K506" s="7"/>
      <c r="L506" s="7" t="s">
        <v>1445</v>
      </c>
      <c r="M506" s="7"/>
      <c r="O506" s="7"/>
      <c r="P506" s="7"/>
      <c r="Q506" s="7">
        <v>12799211003</v>
      </c>
      <c r="R506" s="7"/>
      <c r="S506" s="7" t="s">
        <v>1445</v>
      </c>
      <c r="T506" s="8">
        <v>850</v>
      </c>
      <c r="U506" s="9">
        <v>45189</v>
      </c>
      <c r="V506" s="9">
        <v>45190</v>
      </c>
      <c r="W506" s="8">
        <v>850</v>
      </c>
    </row>
    <row r="507" spans="1:23" ht="43.5" x14ac:dyDescent="0.35">
      <c r="A507" s="10">
        <v>0</v>
      </c>
      <c r="B507" s="6" t="s">
        <v>103</v>
      </c>
      <c r="C507" s="7" t="s">
        <v>34</v>
      </c>
      <c r="D507" s="7" t="s">
        <v>1444</v>
      </c>
      <c r="E507" s="7" t="s">
        <v>49</v>
      </c>
      <c r="F507" s="7"/>
      <c r="H507" s="7"/>
      <c r="I507" s="7"/>
      <c r="J507" s="7">
        <v>12799211003</v>
      </c>
      <c r="K507" s="7"/>
      <c r="L507" s="7" t="s">
        <v>1445</v>
      </c>
      <c r="M507" s="7"/>
      <c r="O507" s="7"/>
      <c r="P507" s="7"/>
      <c r="Q507" s="7">
        <v>12799211003</v>
      </c>
      <c r="R507" s="7"/>
      <c r="S507" s="7" t="s">
        <v>1445</v>
      </c>
      <c r="T507" s="8">
        <v>850</v>
      </c>
      <c r="U507" s="9">
        <v>45189</v>
      </c>
      <c r="V507" s="9">
        <v>45190</v>
      </c>
      <c r="W507" s="8">
        <v>850</v>
      </c>
    </row>
    <row r="508" spans="1:23" ht="43.5" x14ac:dyDescent="0.35">
      <c r="A508" s="10">
        <v>0</v>
      </c>
      <c r="B508" s="6" t="s">
        <v>103</v>
      </c>
      <c r="C508" s="7" t="s">
        <v>34</v>
      </c>
      <c r="D508" s="7" t="s">
        <v>1540</v>
      </c>
      <c r="E508" s="7" t="s">
        <v>49</v>
      </c>
      <c r="F508" s="7"/>
      <c r="H508" s="7"/>
      <c r="I508" s="7"/>
      <c r="J508" s="7" t="s">
        <v>1410</v>
      </c>
      <c r="K508" s="7"/>
      <c r="L508" s="7" t="s">
        <v>1411</v>
      </c>
      <c r="M508" s="7"/>
      <c r="O508" s="7"/>
      <c r="P508" s="7"/>
      <c r="Q508" s="7" t="s">
        <v>1410</v>
      </c>
      <c r="R508" s="7"/>
      <c r="S508" s="7" t="s">
        <v>1411</v>
      </c>
      <c r="T508" s="8">
        <v>2250</v>
      </c>
      <c r="U508" s="9">
        <v>45225</v>
      </c>
      <c r="V508" s="9">
        <v>45274</v>
      </c>
      <c r="W508" s="8">
        <v>0</v>
      </c>
    </row>
    <row r="509" spans="1:23" ht="43.5" x14ac:dyDescent="0.35">
      <c r="A509" s="10">
        <v>0</v>
      </c>
      <c r="B509" s="6" t="s">
        <v>103</v>
      </c>
      <c r="C509" s="7" t="s">
        <v>34</v>
      </c>
      <c r="D509" s="7" t="s">
        <v>1540</v>
      </c>
      <c r="E509" s="7" t="s">
        <v>49</v>
      </c>
      <c r="F509" s="7"/>
      <c r="H509" s="7"/>
      <c r="I509" s="7"/>
      <c r="J509" s="7" t="s">
        <v>1410</v>
      </c>
      <c r="K509" s="7"/>
      <c r="L509" s="7" t="s">
        <v>1411</v>
      </c>
      <c r="M509" s="7"/>
      <c r="O509" s="7"/>
      <c r="P509" s="7"/>
      <c r="Q509" s="7" t="s">
        <v>1410</v>
      </c>
      <c r="R509" s="7"/>
      <c r="S509" s="7" t="s">
        <v>1411</v>
      </c>
      <c r="T509" s="8">
        <v>2250</v>
      </c>
      <c r="U509" s="9">
        <v>45225</v>
      </c>
      <c r="V509" s="9">
        <v>45274</v>
      </c>
      <c r="W509" s="8">
        <v>0</v>
      </c>
    </row>
    <row r="510" spans="1:23" x14ac:dyDescent="0.35">
      <c r="A510" s="10">
        <v>0</v>
      </c>
      <c r="B510" s="6" t="s">
        <v>103</v>
      </c>
      <c r="C510" s="7" t="s">
        <v>34</v>
      </c>
      <c r="D510" s="7" t="s">
        <v>1541</v>
      </c>
      <c r="E510" s="7" t="s">
        <v>49</v>
      </c>
      <c r="F510" s="7"/>
      <c r="G510" s="7"/>
      <c r="H510" s="7"/>
      <c r="I510" s="7"/>
      <c r="J510" s="7" t="s">
        <v>1398</v>
      </c>
      <c r="K510" s="7"/>
      <c r="L510" s="3" t="s">
        <v>1399</v>
      </c>
      <c r="O510" s="7"/>
      <c r="P510" s="7"/>
      <c r="Q510" s="7" t="s">
        <v>1398</v>
      </c>
      <c r="R510" s="7"/>
      <c r="S510" s="3" t="s">
        <v>1399</v>
      </c>
      <c r="T510" s="8">
        <v>3200</v>
      </c>
      <c r="U510" s="9">
        <v>45111</v>
      </c>
      <c r="V510" s="9">
        <v>45112</v>
      </c>
      <c r="W510" s="8">
        <v>3200</v>
      </c>
    </row>
    <row r="511" spans="1:23" ht="29" x14ac:dyDescent="0.35">
      <c r="A511" s="10">
        <v>0</v>
      </c>
      <c r="B511" s="6" t="s">
        <v>103</v>
      </c>
      <c r="C511" s="7" t="s">
        <v>34</v>
      </c>
      <c r="D511" s="7" t="s">
        <v>1542</v>
      </c>
      <c r="E511" s="7" t="s">
        <v>49</v>
      </c>
      <c r="F511" s="7"/>
      <c r="G511" s="7"/>
      <c r="H511" s="7"/>
      <c r="I511" s="7"/>
      <c r="J511" s="7" t="s">
        <v>1398</v>
      </c>
      <c r="K511" s="7"/>
      <c r="L511" s="3" t="s">
        <v>1399</v>
      </c>
      <c r="O511" s="7"/>
      <c r="P511" s="7"/>
      <c r="Q511" s="7" t="s">
        <v>1398</v>
      </c>
      <c r="R511" s="7"/>
      <c r="S511" s="3" t="s">
        <v>1399</v>
      </c>
      <c r="T511" s="8">
        <v>850</v>
      </c>
      <c r="U511" s="9">
        <v>45114</v>
      </c>
      <c r="V511" s="9">
        <v>45114</v>
      </c>
      <c r="W511" s="8">
        <v>850</v>
      </c>
    </row>
    <row r="512" spans="1:23" ht="29" x14ac:dyDescent="0.35">
      <c r="A512" s="10">
        <v>0</v>
      </c>
      <c r="B512" s="6" t="s">
        <v>103</v>
      </c>
      <c r="C512" s="7" t="s">
        <v>34</v>
      </c>
      <c r="D512" s="7" t="s">
        <v>1543</v>
      </c>
      <c r="E512" s="7" t="s">
        <v>49</v>
      </c>
      <c r="F512" s="7"/>
      <c r="H512" s="7"/>
      <c r="I512" s="7"/>
      <c r="J512" s="7" t="s">
        <v>1396</v>
      </c>
      <c r="K512" s="7"/>
      <c r="L512" s="7" t="s">
        <v>1397</v>
      </c>
      <c r="M512" s="7"/>
      <c r="O512" s="7"/>
      <c r="P512" s="7"/>
      <c r="Q512" s="7" t="s">
        <v>1396</v>
      </c>
      <c r="R512" s="7"/>
      <c r="S512" s="7" t="s">
        <v>1397</v>
      </c>
      <c r="T512" s="8">
        <v>60</v>
      </c>
      <c r="U512" s="9">
        <v>45131</v>
      </c>
      <c r="V512" s="9">
        <v>45131</v>
      </c>
      <c r="W512" s="8">
        <v>60</v>
      </c>
    </row>
    <row r="513" spans="1:23" ht="29" x14ac:dyDescent="0.35">
      <c r="A513" s="10">
        <v>0</v>
      </c>
      <c r="B513" s="6" t="s">
        <v>103</v>
      </c>
      <c r="C513" s="7" t="s">
        <v>34</v>
      </c>
      <c r="D513" s="7" t="s">
        <v>1544</v>
      </c>
      <c r="E513" s="7" t="s">
        <v>49</v>
      </c>
      <c r="F513" s="7"/>
      <c r="H513" s="7"/>
      <c r="I513" s="7"/>
      <c r="J513" s="7" t="s">
        <v>1396</v>
      </c>
      <c r="K513" s="7"/>
      <c r="L513" s="7" t="s">
        <v>1397</v>
      </c>
      <c r="M513" s="7"/>
      <c r="O513" s="7"/>
      <c r="P513" s="7"/>
      <c r="Q513" s="7" t="s">
        <v>1396</v>
      </c>
      <c r="R513" s="7"/>
      <c r="S513" s="7" t="s">
        <v>1397</v>
      </c>
      <c r="T513" s="8">
        <v>130</v>
      </c>
      <c r="U513" s="9">
        <v>45127</v>
      </c>
      <c r="V513" s="9">
        <v>45127</v>
      </c>
      <c r="W513" s="8">
        <v>130</v>
      </c>
    </row>
    <row r="514" spans="1:23" ht="29" x14ac:dyDescent="0.35">
      <c r="A514" s="10" t="s">
        <v>1545</v>
      </c>
      <c r="B514" s="6" t="s">
        <v>103</v>
      </c>
      <c r="C514" s="7" t="s">
        <v>34</v>
      </c>
      <c r="D514" s="3" t="s">
        <v>1546</v>
      </c>
      <c r="E514" s="7" t="s">
        <v>49</v>
      </c>
      <c r="F514" s="7"/>
      <c r="H514" s="7"/>
      <c r="I514" s="7"/>
      <c r="J514" s="7" t="s">
        <v>1430</v>
      </c>
      <c r="K514" s="7"/>
      <c r="L514" s="3" t="s">
        <v>1431</v>
      </c>
      <c r="M514" s="7"/>
      <c r="O514" s="7"/>
      <c r="P514" s="7"/>
      <c r="Q514" s="7" t="s">
        <v>1430</v>
      </c>
      <c r="R514" s="7"/>
      <c r="S514" s="3" t="s">
        <v>1431</v>
      </c>
      <c r="T514" s="8">
        <v>1360</v>
      </c>
      <c r="U514" s="9">
        <v>45180</v>
      </c>
      <c r="V514" s="9">
        <v>45190</v>
      </c>
      <c r="W514" s="8">
        <v>1360</v>
      </c>
    </row>
    <row r="515" spans="1:23" ht="29" x14ac:dyDescent="0.35">
      <c r="A515" s="10">
        <v>0</v>
      </c>
      <c r="B515" s="6" t="s">
        <v>103</v>
      </c>
      <c r="C515" s="7" t="s">
        <v>34</v>
      </c>
      <c r="D515" s="7" t="s">
        <v>1547</v>
      </c>
      <c r="E515" s="7" t="s">
        <v>49</v>
      </c>
      <c r="F515" s="7"/>
      <c r="H515" s="7"/>
      <c r="I515" s="7"/>
      <c r="J515" s="7" t="s">
        <v>952</v>
      </c>
      <c r="K515" s="7"/>
      <c r="L515" s="7" t="s">
        <v>1316</v>
      </c>
      <c r="M515" s="7"/>
      <c r="O515" s="7"/>
      <c r="P515" s="7"/>
      <c r="Q515" s="7" t="s">
        <v>952</v>
      </c>
      <c r="R515" s="7"/>
      <c r="S515" s="7" t="s">
        <v>1316</v>
      </c>
      <c r="T515" s="8">
        <v>263.25</v>
      </c>
      <c r="U515" s="9">
        <v>45184</v>
      </c>
      <c r="V515" s="9">
        <v>45195</v>
      </c>
      <c r="W515" s="8">
        <v>263.25</v>
      </c>
    </row>
    <row r="516" spans="1:23" ht="29" x14ac:dyDescent="0.35">
      <c r="A516" s="10">
        <v>0</v>
      </c>
      <c r="B516" s="6" t="s">
        <v>103</v>
      </c>
      <c r="C516" s="7" t="s">
        <v>34</v>
      </c>
      <c r="D516" s="7" t="s">
        <v>1547</v>
      </c>
      <c r="E516" s="7" t="s">
        <v>49</v>
      </c>
      <c r="F516" s="7"/>
      <c r="H516" s="7"/>
      <c r="I516" s="7"/>
      <c r="J516" s="7" t="s">
        <v>952</v>
      </c>
      <c r="K516" s="7"/>
      <c r="L516" s="7" t="s">
        <v>1316</v>
      </c>
      <c r="M516" s="7"/>
      <c r="O516" s="7"/>
      <c r="P516" s="7"/>
      <c r="Q516" s="7" t="s">
        <v>952</v>
      </c>
      <c r="R516" s="7"/>
      <c r="S516" s="7" t="s">
        <v>1316</v>
      </c>
      <c r="T516" s="8">
        <v>390</v>
      </c>
      <c r="U516" s="9">
        <v>45184</v>
      </c>
      <c r="V516" s="9">
        <v>45195</v>
      </c>
      <c r="W516" s="8">
        <v>263.25</v>
      </c>
    </row>
    <row r="517" spans="1:23" ht="58" x14ac:dyDescent="0.35">
      <c r="A517" s="10">
        <v>0</v>
      </c>
      <c r="B517" s="6" t="s">
        <v>103</v>
      </c>
      <c r="C517" s="7" t="s">
        <v>34</v>
      </c>
      <c r="D517" s="7" t="s">
        <v>1548</v>
      </c>
      <c r="E517" s="7" t="s">
        <v>49</v>
      </c>
      <c r="F517" s="7"/>
      <c r="H517" s="7"/>
      <c r="I517" s="7"/>
      <c r="J517" s="7" t="s">
        <v>1549</v>
      </c>
      <c r="K517" s="7"/>
      <c r="L517" s="7" t="s">
        <v>1550</v>
      </c>
      <c r="M517" s="7"/>
      <c r="O517" s="7"/>
      <c r="P517" s="7"/>
      <c r="Q517" s="7" t="s">
        <v>1549</v>
      </c>
      <c r="R517" s="7"/>
      <c r="S517" s="7" t="s">
        <v>1550</v>
      </c>
      <c r="T517" s="8">
        <v>200</v>
      </c>
      <c r="U517" s="9">
        <v>45174</v>
      </c>
      <c r="V517" s="9">
        <v>45239</v>
      </c>
      <c r="W517" s="8">
        <v>200</v>
      </c>
    </row>
    <row r="518" spans="1:23" ht="58" x14ac:dyDescent="0.35">
      <c r="A518" s="10">
        <v>0</v>
      </c>
      <c r="B518" s="6" t="s">
        <v>103</v>
      </c>
      <c r="C518" s="7" t="s">
        <v>34</v>
      </c>
      <c r="D518" s="7" t="s">
        <v>1551</v>
      </c>
      <c r="E518" s="7" t="s">
        <v>49</v>
      </c>
      <c r="F518" s="7"/>
      <c r="H518" s="7"/>
      <c r="I518" s="7"/>
      <c r="J518" s="7" t="s">
        <v>1549</v>
      </c>
      <c r="K518" s="7"/>
      <c r="L518" s="7" t="s">
        <v>1550</v>
      </c>
      <c r="M518" s="7"/>
      <c r="O518" s="7"/>
      <c r="P518" s="7"/>
      <c r="Q518" s="7" t="s">
        <v>1549</v>
      </c>
      <c r="R518" s="7"/>
      <c r="S518" s="7" t="s">
        <v>1550</v>
      </c>
      <c r="T518" s="8">
        <v>200</v>
      </c>
      <c r="U518" s="9">
        <v>45174</v>
      </c>
      <c r="V518" s="9">
        <v>45239</v>
      </c>
      <c r="W518" s="8">
        <v>200</v>
      </c>
    </row>
    <row r="519" spans="1:23" ht="58" x14ac:dyDescent="0.35">
      <c r="A519" s="10">
        <v>0</v>
      </c>
      <c r="B519" s="6" t="s">
        <v>103</v>
      </c>
      <c r="C519" s="7" t="s">
        <v>34</v>
      </c>
      <c r="D519" s="7" t="s">
        <v>1551</v>
      </c>
      <c r="E519" s="7" t="s">
        <v>49</v>
      </c>
      <c r="F519" s="7"/>
      <c r="H519" s="7"/>
      <c r="I519" s="7"/>
      <c r="J519" s="7" t="s">
        <v>1549</v>
      </c>
      <c r="K519" s="7"/>
      <c r="L519" s="7" t="s">
        <v>1550</v>
      </c>
      <c r="M519" s="7"/>
      <c r="O519" s="7"/>
      <c r="P519" s="7"/>
      <c r="Q519" s="7" t="s">
        <v>1549</v>
      </c>
      <c r="R519" s="7"/>
      <c r="S519" s="7" t="s">
        <v>1550</v>
      </c>
      <c r="T519" s="8">
        <v>200</v>
      </c>
      <c r="U519" s="9">
        <v>45174</v>
      </c>
      <c r="V519" s="9">
        <v>45239</v>
      </c>
      <c r="W519" s="8">
        <v>200</v>
      </c>
    </row>
    <row r="520" spans="1:23" ht="29" x14ac:dyDescent="0.35">
      <c r="A520" s="10">
        <v>0</v>
      </c>
      <c r="B520" s="6" t="s">
        <v>103</v>
      </c>
      <c r="C520" s="7" t="s">
        <v>34</v>
      </c>
      <c r="D520" s="7" t="s">
        <v>1552</v>
      </c>
      <c r="E520" s="7" t="s">
        <v>49</v>
      </c>
      <c r="F520" s="7"/>
      <c r="H520" s="7"/>
      <c r="I520" s="7"/>
      <c r="J520" s="7" t="s">
        <v>952</v>
      </c>
      <c r="K520" s="7"/>
      <c r="L520" s="7" t="s">
        <v>1316</v>
      </c>
      <c r="M520" s="7"/>
      <c r="O520" s="7"/>
      <c r="P520" s="7"/>
      <c r="Q520" s="7" t="s">
        <v>952</v>
      </c>
      <c r="R520" s="7"/>
      <c r="S520" s="7" t="s">
        <v>1316</v>
      </c>
      <c r="T520" s="8">
        <v>1560</v>
      </c>
      <c r="U520" s="9">
        <v>45247</v>
      </c>
      <c r="V520" s="9">
        <v>45327</v>
      </c>
      <c r="W520" s="8">
        <v>1560</v>
      </c>
    </row>
    <row r="521" spans="1:23" x14ac:dyDescent="0.35">
      <c r="A521" s="10">
        <v>0</v>
      </c>
      <c r="B521" s="6" t="s">
        <v>103</v>
      </c>
      <c r="C521" s="7" t="s">
        <v>34</v>
      </c>
      <c r="D521" s="7" t="s">
        <v>1553</v>
      </c>
      <c r="E521" s="7" t="s">
        <v>49</v>
      </c>
      <c r="F521" s="7"/>
      <c r="H521" s="7"/>
      <c r="I521" s="7"/>
      <c r="J521" s="7"/>
      <c r="K521" s="7"/>
      <c r="L521" s="7" t="s">
        <v>1554</v>
      </c>
      <c r="M521" s="7"/>
      <c r="O521" s="7"/>
      <c r="P521" s="7"/>
      <c r="Q521" s="7"/>
      <c r="R521" s="7"/>
      <c r="S521" s="7" t="s">
        <v>1554</v>
      </c>
      <c r="T521" s="8">
        <v>2400</v>
      </c>
      <c r="U521" s="9">
        <v>45260</v>
      </c>
      <c r="V521" s="9">
        <v>45261</v>
      </c>
      <c r="W521" s="8">
        <v>0</v>
      </c>
    </row>
    <row r="522" spans="1:23" x14ac:dyDescent="0.35">
      <c r="A522" s="10">
        <v>0</v>
      </c>
      <c r="B522" s="6" t="s">
        <v>103</v>
      </c>
      <c r="C522" s="7" t="s">
        <v>34</v>
      </c>
      <c r="D522" s="7" t="s">
        <v>1553</v>
      </c>
      <c r="E522" s="7" t="s">
        <v>49</v>
      </c>
      <c r="F522" s="7"/>
      <c r="H522" s="7"/>
      <c r="I522" s="7"/>
      <c r="J522" s="7"/>
      <c r="K522" s="7"/>
      <c r="L522" s="7" t="s">
        <v>1554</v>
      </c>
      <c r="M522" s="7"/>
      <c r="O522" s="7"/>
      <c r="P522" s="7"/>
      <c r="Q522" s="7"/>
      <c r="R522" s="7"/>
      <c r="S522" s="7" t="s">
        <v>1554</v>
      </c>
      <c r="T522" s="8">
        <v>2400</v>
      </c>
      <c r="U522" s="9">
        <v>45260</v>
      </c>
      <c r="V522" s="9">
        <v>45261</v>
      </c>
      <c r="W522" s="8">
        <v>0</v>
      </c>
    </row>
    <row r="523" spans="1:23" ht="29" x14ac:dyDescent="0.35">
      <c r="A523" s="10">
        <v>0</v>
      </c>
      <c r="B523" s="6" t="s">
        <v>103</v>
      </c>
      <c r="C523" s="7" t="s">
        <v>34</v>
      </c>
      <c r="D523" s="7" t="s">
        <v>1555</v>
      </c>
      <c r="E523" s="7" t="s">
        <v>49</v>
      </c>
      <c r="F523" s="7"/>
      <c r="G523" s="7"/>
      <c r="H523" s="7"/>
      <c r="I523" s="7"/>
      <c r="J523" s="7" t="s">
        <v>1398</v>
      </c>
      <c r="K523" s="7"/>
      <c r="L523" s="3" t="s">
        <v>1399</v>
      </c>
      <c r="O523" s="7"/>
      <c r="P523" s="7"/>
      <c r="Q523" s="7" t="s">
        <v>1398</v>
      </c>
      <c r="R523" s="7"/>
      <c r="S523" s="3" t="s">
        <v>1399</v>
      </c>
      <c r="T523" s="8">
        <v>750</v>
      </c>
      <c r="U523" s="9">
        <v>45190</v>
      </c>
      <c r="V523" s="9">
        <v>45190</v>
      </c>
      <c r="W523" s="8">
        <v>750</v>
      </c>
    </row>
    <row r="524" spans="1:23" ht="29" x14ac:dyDescent="0.35">
      <c r="A524" s="10">
        <v>0</v>
      </c>
      <c r="B524" s="6" t="s">
        <v>103</v>
      </c>
      <c r="C524" s="7" t="s">
        <v>34</v>
      </c>
      <c r="D524" s="7" t="s">
        <v>1555</v>
      </c>
      <c r="E524" s="7" t="s">
        <v>49</v>
      </c>
      <c r="F524" s="7"/>
      <c r="G524" s="7"/>
      <c r="H524" s="7"/>
      <c r="I524" s="7"/>
      <c r="J524" s="7" t="s">
        <v>1398</v>
      </c>
      <c r="K524" s="7"/>
      <c r="L524" s="3" t="s">
        <v>1399</v>
      </c>
      <c r="O524" s="7"/>
      <c r="P524" s="7"/>
      <c r="Q524" s="7" t="s">
        <v>1398</v>
      </c>
      <c r="R524" s="7"/>
      <c r="S524" s="3" t="s">
        <v>1399</v>
      </c>
      <c r="T524" s="8">
        <v>750</v>
      </c>
      <c r="U524" s="9">
        <v>45190</v>
      </c>
      <c r="V524" s="9">
        <v>45190</v>
      </c>
      <c r="W524" s="8">
        <v>750</v>
      </c>
    </row>
    <row r="525" spans="1:23" ht="29" x14ac:dyDescent="0.35">
      <c r="A525" s="10">
        <v>0</v>
      </c>
      <c r="B525" s="6" t="s">
        <v>103</v>
      </c>
      <c r="C525" s="7" t="s">
        <v>34</v>
      </c>
      <c r="D525" s="7" t="s">
        <v>1556</v>
      </c>
      <c r="E525" s="7" t="s">
        <v>49</v>
      </c>
      <c r="F525" s="7"/>
      <c r="H525" s="7"/>
      <c r="I525" s="7"/>
      <c r="J525" s="7" t="s">
        <v>1396</v>
      </c>
      <c r="K525" s="7"/>
      <c r="L525" s="7" t="s">
        <v>1397</v>
      </c>
      <c r="M525" s="7"/>
      <c r="O525" s="7"/>
      <c r="P525" s="7"/>
      <c r="Q525" s="7" t="s">
        <v>1396</v>
      </c>
      <c r="R525" s="7"/>
      <c r="S525" s="7" t="s">
        <v>1397</v>
      </c>
      <c r="T525" s="8">
        <v>900</v>
      </c>
      <c r="U525" s="9">
        <v>45202</v>
      </c>
      <c r="V525" s="9">
        <v>45230</v>
      </c>
      <c r="W525" s="8">
        <v>0</v>
      </c>
    </row>
    <row r="526" spans="1:23" ht="72.5" x14ac:dyDescent="0.35">
      <c r="A526" s="10">
        <v>0</v>
      </c>
      <c r="B526" s="6" t="s">
        <v>103</v>
      </c>
      <c r="C526" s="7" t="s">
        <v>34</v>
      </c>
      <c r="D526" s="7" t="s">
        <v>1557</v>
      </c>
      <c r="E526" s="7" t="s">
        <v>38</v>
      </c>
      <c r="F526" s="7"/>
      <c r="H526" s="7"/>
      <c r="I526" s="7"/>
      <c r="J526" s="7" t="s">
        <v>1408</v>
      </c>
      <c r="K526" s="7"/>
      <c r="L526" s="7" t="s">
        <v>1409</v>
      </c>
      <c r="M526" s="7"/>
      <c r="O526" s="7"/>
      <c r="P526" s="7"/>
      <c r="Q526" s="7" t="s">
        <v>1408</v>
      </c>
      <c r="R526" s="7"/>
      <c r="S526" s="7" t="s">
        <v>1409</v>
      </c>
      <c r="T526" s="8">
        <v>5048</v>
      </c>
      <c r="U526" s="9">
        <v>45233</v>
      </c>
      <c r="V526" s="9">
        <v>45360</v>
      </c>
      <c r="W526" s="8">
        <v>0</v>
      </c>
    </row>
    <row r="527" spans="1:23" ht="29" x14ac:dyDescent="0.35">
      <c r="A527" s="10">
        <v>0</v>
      </c>
      <c r="B527" s="6" t="s">
        <v>103</v>
      </c>
      <c r="C527" s="7" t="s">
        <v>34</v>
      </c>
      <c r="D527" s="7" t="s">
        <v>1558</v>
      </c>
      <c r="E527" s="7" t="s">
        <v>49</v>
      </c>
      <c r="F527" s="7"/>
      <c r="G527" s="7"/>
      <c r="H527" s="7"/>
      <c r="I527" s="7"/>
      <c r="J527" s="7" t="s">
        <v>1398</v>
      </c>
      <c r="K527" s="7"/>
      <c r="L527" s="3" t="s">
        <v>1399</v>
      </c>
      <c r="O527" s="7"/>
      <c r="P527" s="7"/>
      <c r="Q527" s="7" t="s">
        <v>1398</v>
      </c>
      <c r="R527" s="7"/>
      <c r="S527" s="3" t="s">
        <v>1399</v>
      </c>
      <c r="T527" s="8">
        <v>850</v>
      </c>
      <c r="U527" s="9">
        <v>45195</v>
      </c>
      <c r="V527" s="9">
        <v>45195</v>
      </c>
      <c r="W527" s="8">
        <v>850</v>
      </c>
    </row>
    <row r="528" spans="1:23" ht="29" x14ac:dyDescent="0.35">
      <c r="A528" s="10">
        <v>0</v>
      </c>
      <c r="B528" s="6" t="s">
        <v>103</v>
      </c>
      <c r="C528" s="7" t="s">
        <v>34</v>
      </c>
      <c r="D528" s="7" t="s">
        <v>1556</v>
      </c>
      <c r="E528" s="7" t="s">
        <v>49</v>
      </c>
      <c r="F528" s="7"/>
      <c r="H528" s="7"/>
      <c r="I528" s="7"/>
      <c r="J528" s="7" t="s">
        <v>1396</v>
      </c>
      <c r="K528" s="7"/>
      <c r="L528" s="7" t="s">
        <v>1397</v>
      </c>
      <c r="M528" s="7"/>
      <c r="O528" s="7"/>
      <c r="P528" s="7"/>
      <c r="Q528" s="7" t="s">
        <v>1396</v>
      </c>
      <c r="R528" s="7"/>
      <c r="S528" s="7" t="s">
        <v>1397</v>
      </c>
      <c r="T528" s="8">
        <v>800</v>
      </c>
      <c r="U528" s="9">
        <v>45202</v>
      </c>
      <c r="V528" s="9">
        <v>45230</v>
      </c>
      <c r="W528" s="8">
        <v>800</v>
      </c>
    </row>
    <row r="529" spans="1:23" x14ac:dyDescent="0.35">
      <c r="A529" s="10">
        <v>0</v>
      </c>
      <c r="B529" s="6" t="s">
        <v>103</v>
      </c>
      <c r="C529" s="7" t="s">
        <v>34</v>
      </c>
      <c r="D529" s="7" t="s">
        <v>1559</v>
      </c>
      <c r="E529" s="7" t="s">
        <v>49</v>
      </c>
      <c r="F529" s="7"/>
      <c r="H529" s="7"/>
      <c r="I529" s="7"/>
      <c r="J529" s="7" t="s">
        <v>1396</v>
      </c>
      <c r="K529" s="7"/>
      <c r="L529" s="7" t="s">
        <v>1397</v>
      </c>
      <c r="M529" s="7"/>
      <c r="O529" s="7"/>
      <c r="P529" s="7"/>
      <c r="Q529" s="7" t="s">
        <v>1396</v>
      </c>
      <c r="R529" s="7"/>
      <c r="S529" s="7" t="s">
        <v>1397</v>
      </c>
      <c r="T529" s="8">
        <v>800</v>
      </c>
      <c r="U529" s="9">
        <v>45202</v>
      </c>
      <c r="V529" s="9">
        <v>45230</v>
      </c>
      <c r="W529" s="8">
        <v>800</v>
      </c>
    </row>
    <row r="530" spans="1:23" x14ac:dyDescent="0.35">
      <c r="A530" s="10">
        <v>0</v>
      </c>
      <c r="B530" s="6" t="s">
        <v>103</v>
      </c>
      <c r="C530" s="7" t="s">
        <v>34</v>
      </c>
      <c r="D530" s="3" t="s">
        <v>1560</v>
      </c>
      <c r="E530" s="7" t="s">
        <v>49</v>
      </c>
      <c r="F530" s="7"/>
      <c r="H530" s="7"/>
      <c r="I530" s="7"/>
      <c r="J530" s="7" t="s">
        <v>1402</v>
      </c>
      <c r="K530" s="7"/>
      <c r="L530" s="7" t="s">
        <v>1403</v>
      </c>
      <c r="M530" s="7"/>
      <c r="O530" s="7"/>
      <c r="P530" s="7"/>
      <c r="Q530" s="7" t="s">
        <v>1402</v>
      </c>
      <c r="R530" s="7"/>
      <c r="S530" s="7" t="s">
        <v>1403</v>
      </c>
      <c r="T530" s="8">
        <v>3900</v>
      </c>
      <c r="U530" s="9">
        <v>45208</v>
      </c>
      <c r="V530" s="9">
        <v>45258</v>
      </c>
      <c r="W530" s="8">
        <v>3900</v>
      </c>
    </row>
    <row r="531" spans="1:23" ht="29" x14ac:dyDescent="0.35">
      <c r="A531" s="10">
        <v>0</v>
      </c>
      <c r="B531" s="6" t="s">
        <v>103</v>
      </c>
      <c r="C531" s="7" t="s">
        <v>34</v>
      </c>
      <c r="D531" s="7" t="s">
        <v>1561</v>
      </c>
      <c r="E531" s="7" t="s">
        <v>49</v>
      </c>
      <c r="F531" s="7"/>
      <c r="H531" s="7"/>
      <c r="I531" s="7"/>
      <c r="J531" s="7" t="s">
        <v>1396</v>
      </c>
      <c r="K531" s="7"/>
      <c r="L531" s="7" t="s">
        <v>1397</v>
      </c>
      <c r="M531" s="7"/>
      <c r="O531" s="7"/>
      <c r="P531" s="7"/>
      <c r="Q531" s="7" t="s">
        <v>1396</v>
      </c>
      <c r="R531" s="7"/>
      <c r="S531" s="7" t="s">
        <v>1397</v>
      </c>
      <c r="T531" s="8">
        <v>600</v>
      </c>
      <c r="U531" s="9">
        <v>45202</v>
      </c>
      <c r="V531" s="9">
        <v>45230</v>
      </c>
      <c r="W531" s="8">
        <v>600</v>
      </c>
    </row>
    <row r="532" spans="1:23" ht="29" x14ac:dyDescent="0.35">
      <c r="A532" s="10">
        <v>0</v>
      </c>
      <c r="B532" s="6" t="s">
        <v>103</v>
      </c>
      <c r="C532" s="7" t="s">
        <v>34</v>
      </c>
      <c r="D532" s="7" t="s">
        <v>1562</v>
      </c>
      <c r="E532" s="7" t="s">
        <v>49</v>
      </c>
      <c r="F532" s="7"/>
      <c r="H532" s="7"/>
      <c r="I532" s="7"/>
      <c r="J532" s="7" t="s">
        <v>1422</v>
      </c>
      <c r="K532" s="7"/>
      <c r="L532" s="7" t="s">
        <v>1423</v>
      </c>
      <c r="M532" s="7"/>
      <c r="O532" s="7"/>
      <c r="P532" s="7"/>
      <c r="Q532" s="7" t="s">
        <v>1422</v>
      </c>
      <c r="R532" s="7"/>
      <c r="S532" s="7" t="s">
        <v>1423</v>
      </c>
      <c r="T532" s="8">
        <v>9327.5</v>
      </c>
      <c r="U532" s="9">
        <v>45211</v>
      </c>
      <c r="V532" s="9">
        <v>45212</v>
      </c>
      <c r="W532" s="8">
        <v>9327.5</v>
      </c>
    </row>
    <row r="533" spans="1:23" ht="43.5" x14ac:dyDescent="0.35">
      <c r="A533" s="10">
        <v>0</v>
      </c>
      <c r="B533" s="6" t="s">
        <v>103</v>
      </c>
      <c r="C533" s="7" t="s">
        <v>34</v>
      </c>
      <c r="D533" s="7" t="s">
        <v>1563</v>
      </c>
      <c r="E533" s="7" t="s">
        <v>49</v>
      </c>
      <c r="F533" s="7"/>
      <c r="H533" s="7"/>
      <c r="I533" s="7"/>
      <c r="J533" s="3">
        <v>17231771001</v>
      </c>
      <c r="K533" s="7"/>
      <c r="L533" s="3" t="s">
        <v>1564</v>
      </c>
      <c r="M533" s="7"/>
      <c r="O533" s="7"/>
      <c r="P533" s="7"/>
      <c r="Q533" s="3">
        <v>17231771001</v>
      </c>
      <c r="R533" s="7"/>
      <c r="S533" s="3" t="s">
        <v>1564</v>
      </c>
      <c r="T533" s="8">
        <v>4948</v>
      </c>
      <c r="U533" s="9">
        <v>45220</v>
      </c>
      <c r="V533" s="9">
        <v>45276</v>
      </c>
      <c r="W533" s="8">
        <v>0</v>
      </c>
    </row>
    <row r="534" spans="1:23" x14ac:dyDescent="0.35">
      <c r="A534" s="10">
        <v>0</v>
      </c>
      <c r="B534" s="6" t="s">
        <v>103</v>
      </c>
      <c r="C534" s="7" t="s">
        <v>34</v>
      </c>
      <c r="D534" s="7" t="s">
        <v>1565</v>
      </c>
      <c r="E534" s="7" t="s">
        <v>49</v>
      </c>
      <c r="F534" s="7"/>
      <c r="G534" s="7"/>
      <c r="H534" s="7"/>
      <c r="I534" s="7"/>
      <c r="J534" s="7" t="s">
        <v>1428</v>
      </c>
      <c r="K534" s="7"/>
      <c r="L534" s="7" t="s">
        <v>1429</v>
      </c>
      <c r="M534" s="7"/>
      <c r="N534" s="7"/>
      <c r="O534" s="7"/>
      <c r="P534" s="7"/>
      <c r="Q534" s="7" t="s">
        <v>1428</v>
      </c>
      <c r="R534" s="7"/>
      <c r="S534" s="7" t="s">
        <v>1429</v>
      </c>
      <c r="T534" s="8">
        <v>350</v>
      </c>
      <c r="U534" s="9">
        <v>45226</v>
      </c>
      <c r="V534" s="9">
        <v>45226</v>
      </c>
      <c r="W534" s="8">
        <v>350</v>
      </c>
    </row>
    <row r="535" spans="1:23" ht="29" x14ac:dyDescent="0.35">
      <c r="A535" s="10">
        <v>0</v>
      </c>
      <c r="B535" s="6" t="s">
        <v>103</v>
      </c>
      <c r="C535" s="7" t="s">
        <v>34</v>
      </c>
      <c r="D535" s="7" t="s">
        <v>1566</v>
      </c>
      <c r="E535" s="7" t="s">
        <v>49</v>
      </c>
      <c r="F535" s="7"/>
      <c r="H535" s="7"/>
      <c r="I535" s="7"/>
      <c r="J535" s="7" t="s">
        <v>952</v>
      </c>
      <c r="K535" s="7"/>
      <c r="L535" s="7" t="s">
        <v>1316</v>
      </c>
      <c r="M535" s="7"/>
      <c r="O535" s="7"/>
      <c r="P535" s="7"/>
      <c r="Q535" s="7" t="s">
        <v>952</v>
      </c>
      <c r="R535" s="7"/>
      <c r="S535" s="7" t="s">
        <v>1316</v>
      </c>
      <c r="T535" s="8">
        <v>667.5</v>
      </c>
      <c r="U535" s="9">
        <v>45247</v>
      </c>
      <c r="V535" s="9">
        <v>45275</v>
      </c>
      <c r="W535" s="8">
        <v>667.35</v>
      </c>
    </row>
    <row r="536" spans="1:23" ht="29" x14ac:dyDescent="0.35">
      <c r="A536" s="10">
        <v>0</v>
      </c>
      <c r="B536" s="6" t="s">
        <v>103</v>
      </c>
      <c r="C536" s="7" t="s">
        <v>34</v>
      </c>
      <c r="D536" s="7" t="s">
        <v>1566</v>
      </c>
      <c r="E536" s="7" t="s">
        <v>49</v>
      </c>
      <c r="F536" s="7"/>
      <c r="H536" s="7"/>
      <c r="I536" s="7"/>
      <c r="J536" s="7" t="s">
        <v>952</v>
      </c>
      <c r="K536" s="7"/>
      <c r="L536" s="7" t="s">
        <v>1316</v>
      </c>
      <c r="M536" s="7"/>
      <c r="O536" s="7"/>
      <c r="P536" s="7"/>
      <c r="Q536" s="7" t="s">
        <v>952</v>
      </c>
      <c r="R536" s="7"/>
      <c r="S536" s="7" t="s">
        <v>1316</v>
      </c>
      <c r="T536" s="8">
        <v>667.5</v>
      </c>
      <c r="U536" s="9">
        <v>45247</v>
      </c>
      <c r="V536" s="9">
        <v>45275</v>
      </c>
      <c r="W536" s="8">
        <v>667.35</v>
      </c>
    </row>
    <row r="537" spans="1:23" ht="29" x14ac:dyDescent="0.35">
      <c r="A537" s="10">
        <v>0</v>
      </c>
      <c r="B537" s="6" t="s">
        <v>103</v>
      </c>
      <c r="C537" s="7" t="s">
        <v>34</v>
      </c>
      <c r="D537" s="7" t="s">
        <v>1566</v>
      </c>
      <c r="E537" s="7" t="s">
        <v>49</v>
      </c>
      <c r="F537" s="7"/>
      <c r="H537" s="7"/>
      <c r="I537" s="7"/>
      <c r="J537" s="7" t="s">
        <v>952</v>
      </c>
      <c r="K537" s="7"/>
      <c r="L537" s="7" t="s">
        <v>1316</v>
      </c>
      <c r="M537" s="7"/>
      <c r="O537" s="7"/>
      <c r="P537" s="7"/>
      <c r="Q537" s="7" t="s">
        <v>952</v>
      </c>
      <c r="R537" s="7"/>
      <c r="S537" s="7" t="s">
        <v>1316</v>
      </c>
      <c r="T537" s="8">
        <v>667.5</v>
      </c>
      <c r="U537" s="9">
        <v>45247</v>
      </c>
      <c r="V537" s="9">
        <v>45275</v>
      </c>
      <c r="W537" s="8">
        <v>667.35</v>
      </c>
    </row>
    <row r="538" spans="1:23" ht="43.5" x14ac:dyDescent="0.35">
      <c r="A538" s="10">
        <v>0</v>
      </c>
      <c r="B538" s="6" t="s">
        <v>103</v>
      </c>
      <c r="C538" s="7" t="s">
        <v>34</v>
      </c>
      <c r="D538" s="7" t="s">
        <v>1567</v>
      </c>
      <c r="E538" s="7" t="s">
        <v>49</v>
      </c>
      <c r="F538" s="7"/>
      <c r="H538" s="7"/>
      <c r="I538" s="7"/>
      <c r="J538" s="7" t="s">
        <v>1450</v>
      </c>
      <c r="K538" s="7"/>
      <c r="L538" s="3" t="s">
        <v>1451</v>
      </c>
      <c r="M538" s="7"/>
      <c r="O538" s="7"/>
      <c r="P538" s="7"/>
      <c r="Q538" s="7" t="s">
        <v>1450</v>
      </c>
      <c r="R538" s="7"/>
      <c r="S538" s="3" t="s">
        <v>1451</v>
      </c>
      <c r="T538" s="8">
        <v>140</v>
      </c>
      <c r="U538" s="9">
        <v>45218</v>
      </c>
      <c r="V538" s="9">
        <v>45219</v>
      </c>
      <c r="W538" s="8">
        <v>140</v>
      </c>
    </row>
    <row r="539" spans="1:23" ht="29" x14ac:dyDescent="0.35">
      <c r="A539" s="10">
        <v>0</v>
      </c>
      <c r="B539" s="6" t="s">
        <v>103</v>
      </c>
      <c r="C539" s="7" t="s">
        <v>34</v>
      </c>
      <c r="D539" s="7" t="s">
        <v>1568</v>
      </c>
      <c r="E539" s="7" t="s">
        <v>49</v>
      </c>
      <c r="F539" s="7"/>
      <c r="H539" s="7"/>
      <c r="I539" s="7"/>
      <c r="J539" s="3">
        <v>12446571007</v>
      </c>
      <c r="K539" s="7"/>
      <c r="L539" s="3" t="s">
        <v>1569</v>
      </c>
      <c r="M539" s="7"/>
      <c r="O539" s="7"/>
      <c r="P539" s="7"/>
      <c r="Q539" s="3">
        <v>12446571007</v>
      </c>
      <c r="R539" s="7"/>
      <c r="S539" s="3" t="s">
        <v>1569</v>
      </c>
      <c r="T539" s="8">
        <v>799</v>
      </c>
      <c r="U539" s="9">
        <v>45222</v>
      </c>
      <c r="V539" s="9">
        <v>45260</v>
      </c>
      <c r="W539" s="8">
        <v>0</v>
      </c>
    </row>
    <row r="540" spans="1:23" x14ac:dyDescent="0.35">
      <c r="A540" s="10">
        <v>0</v>
      </c>
      <c r="B540" s="6" t="s">
        <v>103</v>
      </c>
      <c r="C540" s="7" t="s">
        <v>34</v>
      </c>
      <c r="D540" s="7" t="s">
        <v>1570</v>
      </c>
      <c r="E540" s="7" t="s">
        <v>49</v>
      </c>
      <c r="F540" s="7"/>
      <c r="H540" s="7"/>
      <c r="I540" s="7"/>
      <c r="J540" s="7" t="s">
        <v>1422</v>
      </c>
      <c r="K540" s="7"/>
      <c r="L540" s="7" t="s">
        <v>1423</v>
      </c>
      <c r="M540" s="7"/>
      <c r="O540" s="7"/>
      <c r="P540" s="7"/>
      <c r="Q540" s="7" t="s">
        <v>1422</v>
      </c>
      <c r="R540" s="7"/>
      <c r="S540" s="7" t="s">
        <v>1423</v>
      </c>
      <c r="T540" s="8">
        <v>2200</v>
      </c>
      <c r="U540" s="9">
        <v>45219</v>
      </c>
      <c r="V540" s="9">
        <v>45291</v>
      </c>
      <c r="W540" s="8">
        <v>2200</v>
      </c>
    </row>
    <row r="541" spans="1:23" ht="29" x14ac:dyDescent="0.35">
      <c r="A541" s="10">
        <v>0</v>
      </c>
      <c r="B541" s="6" t="s">
        <v>103</v>
      </c>
      <c r="C541" s="7" t="s">
        <v>34</v>
      </c>
      <c r="D541" s="7" t="s">
        <v>1571</v>
      </c>
      <c r="E541" s="7" t="s">
        <v>49</v>
      </c>
      <c r="F541" s="7"/>
      <c r="G541" s="7"/>
      <c r="H541" s="7"/>
      <c r="I541" s="7"/>
      <c r="J541" s="7" t="s">
        <v>1398</v>
      </c>
      <c r="K541" s="7"/>
      <c r="L541" s="3" t="s">
        <v>1399</v>
      </c>
      <c r="O541" s="7"/>
      <c r="P541" s="7"/>
      <c r="Q541" s="7" t="s">
        <v>1398</v>
      </c>
      <c r="R541" s="7"/>
      <c r="S541" s="3" t="s">
        <v>1399</v>
      </c>
      <c r="T541" s="8">
        <v>966.67</v>
      </c>
      <c r="U541" s="9">
        <v>45225</v>
      </c>
      <c r="V541" s="9">
        <v>45226</v>
      </c>
      <c r="W541" s="8">
        <v>966.67</v>
      </c>
    </row>
    <row r="542" spans="1:23" ht="29" x14ac:dyDescent="0.35">
      <c r="A542" s="10">
        <v>0</v>
      </c>
      <c r="B542" s="6" t="s">
        <v>103</v>
      </c>
      <c r="C542" s="7" t="s">
        <v>34</v>
      </c>
      <c r="D542" s="7" t="s">
        <v>1571</v>
      </c>
      <c r="E542" s="7" t="s">
        <v>49</v>
      </c>
      <c r="F542" s="7"/>
      <c r="G542" s="7"/>
      <c r="H542" s="7"/>
      <c r="I542" s="7"/>
      <c r="J542" s="7" t="s">
        <v>1398</v>
      </c>
      <c r="K542" s="7"/>
      <c r="L542" s="3" t="s">
        <v>1399</v>
      </c>
      <c r="O542" s="7"/>
      <c r="P542" s="7"/>
      <c r="Q542" s="7" t="s">
        <v>1398</v>
      </c>
      <c r="R542" s="7"/>
      <c r="S542" s="3" t="s">
        <v>1399</v>
      </c>
      <c r="T542" s="8">
        <v>966.67</v>
      </c>
      <c r="U542" s="9">
        <v>45225</v>
      </c>
      <c r="V542" s="9">
        <v>45226</v>
      </c>
      <c r="W542" s="8">
        <v>966.67</v>
      </c>
    </row>
    <row r="543" spans="1:23" ht="29" x14ac:dyDescent="0.35">
      <c r="A543" s="10">
        <v>0</v>
      </c>
      <c r="B543" s="6" t="s">
        <v>103</v>
      </c>
      <c r="C543" s="7" t="s">
        <v>34</v>
      </c>
      <c r="D543" s="7" t="s">
        <v>1571</v>
      </c>
      <c r="E543" s="7" t="s">
        <v>49</v>
      </c>
      <c r="F543" s="7"/>
      <c r="G543" s="7"/>
      <c r="H543" s="7"/>
      <c r="I543" s="7"/>
      <c r="J543" s="7" t="s">
        <v>1398</v>
      </c>
      <c r="K543" s="7"/>
      <c r="L543" s="3" t="s">
        <v>1399</v>
      </c>
      <c r="O543" s="7"/>
      <c r="P543" s="7"/>
      <c r="Q543" s="7" t="s">
        <v>1398</v>
      </c>
      <c r="R543" s="7"/>
      <c r="S543" s="3" t="s">
        <v>1399</v>
      </c>
      <c r="T543" s="8">
        <v>966.66</v>
      </c>
      <c r="U543" s="9">
        <v>45225</v>
      </c>
      <c r="V543" s="9">
        <v>45226</v>
      </c>
      <c r="W543" s="8">
        <v>966.66</v>
      </c>
    </row>
    <row r="544" spans="1:23" ht="87" x14ac:dyDescent="0.35">
      <c r="A544" s="10">
        <v>0</v>
      </c>
      <c r="B544" s="6" t="s">
        <v>103</v>
      </c>
      <c r="C544" s="7" t="s">
        <v>34</v>
      </c>
      <c r="D544" s="7" t="s">
        <v>1572</v>
      </c>
      <c r="E544" s="7" t="s">
        <v>49</v>
      </c>
      <c r="F544" s="7"/>
      <c r="G544" s="7"/>
      <c r="H544" s="7"/>
      <c r="I544" s="7"/>
      <c r="J544" s="3" t="s">
        <v>1573</v>
      </c>
      <c r="K544" s="7"/>
      <c r="L544" s="3" t="s">
        <v>1574</v>
      </c>
      <c r="O544" s="7"/>
      <c r="P544" s="7"/>
      <c r="Q544" s="3" t="s">
        <v>1573</v>
      </c>
      <c r="R544" s="7"/>
      <c r="S544" s="3" t="s">
        <v>1574</v>
      </c>
      <c r="T544" s="8">
        <v>100</v>
      </c>
      <c r="U544" s="9">
        <v>45226</v>
      </c>
      <c r="V544" s="9">
        <v>45226</v>
      </c>
      <c r="W544" s="8">
        <v>100</v>
      </c>
    </row>
    <row r="545" spans="1:23" ht="29" x14ac:dyDescent="0.35">
      <c r="A545" s="10">
        <v>0</v>
      </c>
      <c r="B545" s="6" t="s">
        <v>103</v>
      </c>
      <c r="C545" s="7" t="s">
        <v>34</v>
      </c>
      <c r="D545" s="7" t="s">
        <v>1575</v>
      </c>
      <c r="E545" s="7" t="s">
        <v>49</v>
      </c>
      <c r="F545" s="7"/>
      <c r="G545" s="7"/>
      <c r="H545" s="7"/>
      <c r="I545" s="7"/>
      <c r="J545" s="7" t="s">
        <v>1398</v>
      </c>
      <c r="K545" s="7"/>
      <c r="L545" s="3" t="s">
        <v>1399</v>
      </c>
      <c r="O545" s="7"/>
      <c r="P545" s="7"/>
      <c r="Q545" s="7" t="s">
        <v>1398</v>
      </c>
      <c r="R545" s="7"/>
      <c r="S545" s="3" t="s">
        <v>1399</v>
      </c>
      <c r="T545" s="8">
        <v>690</v>
      </c>
      <c r="U545" s="9">
        <v>45226</v>
      </c>
      <c r="V545" s="9">
        <v>45226</v>
      </c>
      <c r="W545" s="8">
        <v>690</v>
      </c>
    </row>
    <row r="546" spans="1:23" x14ac:dyDescent="0.35">
      <c r="A546" s="10" t="s">
        <v>1576</v>
      </c>
      <c r="B546" s="6" t="s">
        <v>103</v>
      </c>
      <c r="C546" s="7" t="s">
        <v>34</v>
      </c>
      <c r="D546" s="7" t="s">
        <v>1577</v>
      </c>
      <c r="E546" s="7" t="s">
        <v>49</v>
      </c>
      <c r="F546" s="7"/>
      <c r="G546" s="7"/>
      <c r="H546" s="7"/>
      <c r="I546" s="7"/>
      <c r="J546" s="3" t="s">
        <v>1578</v>
      </c>
      <c r="K546" s="7"/>
      <c r="L546" s="3" t="s">
        <v>1579</v>
      </c>
      <c r="O546" s="7"/>
      <c r="P546" s="7"/>
      <c r="Q546" s="3" t="s">
        <v>1578</v>
      </c>
      <c r="R546" s="7"/>
      <c r="S546" s="3" t="s">
        <v>1579</v>
      </c>
      <c r="T546" s="8">
        <v>4176</v>
      </c>
      <c r="U546" s="9">
        <v>45237</v>
      </c>
      <c r="V546" s="9">
        <v>45239</v>
      </c>
      <c r="W546" s="8">
        <v>3600</v>
      </c>
    </row>
    <row r="547" spans="1:23" ht="29" x14ac:dyDescent="0.35">
      <c r="A547" s="10">
        <v>0</v>
      </c>
      <c r="B547" s="6" t="s">
        <v>103</v>
      </c>
      <c r="C547" s="7" t="s">
        <v>34</v>
      </c>
      <c r="D547" s="7" t="s">
        <v>1575</v>
      </c>
      <c r="E547" s="7" t="s">
        <v>49</v>
      </c>
      <c r="F547" s="7"/>
      <c r="G547" s="7"/>
      <c r="H547" s="7"/>
      <c r="I547" s="7"/>
      <c r="J547" s="7" t="s">
        <v>1398</v>
      </c>
      <c r="K547" s="7"/>
      <c r="L547" s="3" t="s">
        <v>1399</v>
      </c>
      <c r="O547" s="7"/>
      <c r="P547" s="7"/>
      <c r="Q547" s="7" t="s">
        <v>1398</v>
      </c>
      <c r="R547" s="7"/>
      <c r="S547" s="3" t="s">
        <v>1399</v>
      </c>
      <c r="T547" s="8">
        <v>310</v>
      </c>
      <c r="U547" s="9">
        <v>45226</v>
      </c>
      <c r="V547" s="9">
        <v>45226</v>
      </c>
      <c r="W547" s="8">
        <v>310</v>
      </c>
    </row>
    <row r="548" spans="1:23" ht="29" x14ac:dyDescent="0.35">
      <c r="A548" s="10">
        <v>0</v>
      </c>
      <c r="B548" s="6" t="s">
        <v>103</v>
      </c>
      <c r="C548" s="7" t="s">
        <v>34</v>
      </c>
      <c r="D548" s="7" t="s">
        <v>1580</v>
      </c>
      <c r="E548" s="7" t="s">
        <v>49</v>
      </c>
      <c r="F548" s="7"/>
      <c r="G548" s="7"/>
      <c r="H548" s="7"/>
      <c r="I548" s="7"/>
      <c r="J548" s="3" t="s">
        <v>1581</v>
      </c>
      <c r="K548" s="7"/>
      <c r="L548" s="3" t="s">
        <v>1582</v>
      </c>
      <c r="O548" s="7"/>
      <c r="P548" s="7"/>
      <c r="Q548" s="3" t="s">
        <v>1581</v>
      </c>
      <c r="R548" s="7"/>
      <c r="S548" s="3" t="s">
        <v>1582</v>
      </c>
      <c r="T548" s="8">
        <v>900</v>
      </c>
      <c r="U548" s="9">
        <v>45238</v>
      </c>
      <c r="V548" s="9">
        <v>45280</v>
      </c>
      <c r="W548" s="8">
        <v>0</v>
      </c>
    </row>
    <row r="549" spans="1:23" x14ac:dyDescent="0.35">
      <c r="A549" s="10">
        <v>0</v>
      </c>
      <c r="B549" s="6" t="s">
        <v>103</v>
      </c>
      <c r="C549" s="7" t="s">
        <v>34</v>
      </c>
      <c r="D549" s="7" t="s">
        <v>1583</v>
      </c>
      <c r="E549" s="7" t="s">
        <v>49</v>
      </c>
      <c r="F549" s="7"/>
      <c r="H549" s="7"/>
      <c r="I549" s="7"/>
      <c r="J549" s="7" t="s">
        <v>1396</v>
      </c>
      <c r="K549" s="7"/>
      <c r="L549" s="7" t="s">
        <v>1397</v>
      </c>
      <c r="M549" s="7"/>
      <c r="O549" s="7"/>
      <c r="P549" s="7"/>
      <c r="Q549" s="7" t="s">
        <v>1396</v>
      </c>
      <c r="R549" s="7"/>
      <c r="S549" s="7" t="s">
        <v>1397</v>
      </c>
      <c r="T549" s="8">
        <v>250</v>
      </c>
      <c r="U549" s="9">
        <v>45230</v>
      </c>
      <c r="V549" s="9">
        <v>45230</v>
      </c>
      <c r="W549" s="8">
        <v>250</v>
      </c>
    </row>
    <row r="550" spans="1:23" x14ac:dyDescent="0.35">
      <c r="A550" s="10">
        <v>0</v>
      </c>
      <c r="B550" s="6" t="s">
        <v>103</v>
      </c>
      <c r="C550" s="7" t="s">
        <v>34</v>
      </c>
      <c r="D550" s="7" t="s">
        <v>1584</v>
      </c>
      <c r="E550" s="7" t="s">
        <v>49</v>
      </c>
      <c r="F550" s="7"/>
      <c r="H550" s="7"/>
      <c r="I550" s="7"/>
      <c r="J550" s="7" t="s">
        <v>1493</v>
      </c>
      <c r="K550" s="7"/>
      <c r="L550" s="3" t="s">
        <v>1494</v>
      </c>
      <c r="M550" s="7"/>
      <c r="O550" s="7"/>
      <c r="P550" s="7"/>
      <c r="Q550" s="7" t="s">
        <v>1493</v>
      </c>
      <c r="R550" s="7"/>
      <c r="S550" s="3" t="s">
        <v>1494</v>
      </c>
      <c r="T550" s="8">
        <v>650</v>
      </c>
      <c r="U550" s="9">
        <v>45245</v>
      </c>
      <c r="V550" s="9">
        <v>45259</v>
      </c>
      <c r="W550" s="8">
        <v>650</v>
      </c>
    </row>
    <row r="551" spans="1:23" ht="29" x14ac:dyDescent="0.35">
      <c r="A551" s="10" t="s">
        <v>1585</v>
      </c>
      <c r="B551" s="6" t="s">
        <v>103</v>
      </c>
      <c r="C551" s="7" t="s">
        <v>34</v>
      </c>
      <c r="D551" s="7" t="s">
        <v>1586</v>
      </c>
      <c r="E551" s="7" t="s">
        <v>49</v>
      </c>
      <c r="F551" s="7"/>
      <c r="G551" s="7"/>
      <c r="H551" s="7"/>
      <c r="I551" s="7"/>
      <c r="J551" s="3">
        <v>15363801000</v>
      </c>
      <c r="K551" s="7"/>
      <c r="L551" s="3" t="s">
        <v>1587</v>
      </c>
      <c r="O551" s="7"/>
      <c r="P551" s="7"/>
      <c r="Q551" s="3">
        <v>15363801000</v>
      </c>
      <c r="R551" s="7"/>
      <c r="S551" s="3" t="s">
        <v>1587</v>
      </c>
      <c r="T551" s="8">
        <v>2040</v>
      </c>
      <c r="U551" s="9">
        <v>45231</v>
      </c>
      <c r="V551" s="9">
        <v>45315</v>
      </c>
      <c r="W551" s="8">
        <v>2040</v>
      </c>
    </row>
    <row r="552" spans="1:23" x14ac:dyDescent="0.35">
      <c r="A552" s="10">
        <v>0</v>
      </c>
      <c r="B552" s="6" t="s">
        <v>103</v>
      </c>
      <c r="C552" s="7" t="s">
        <v>34</v>
      </c>
      <c r="D552" s="7" t="s">
        <v>1588</v>
      </c>
      <c r="E552" s="7" t="s">
        <v>49</v>
      </c>
      <c r="F552" s="7"/>
      <c r="H552" s="7"/>
      <c r="I552" s="7"/>
      <c r="J552" s="7" t="s">
        <v>1417</v>
      </c>
      <c r="K552" s="7"/>
      <c r="L552" s="7" t="s">
        <v>1418</v>
      </c>
      <c r="M552" s="7"/>
      <c r="O552" s="7"/>
      <c r="P552" s="7"/>
      <c r="Q552" s="7" t="s">
        <v>1417</v>
      </c>
      <c r="R552" s="7"/>
      <c r="S552" s="7" t="s">
        <v>1418</v>
      </c>
      <c r="T552" s="8">
        <v>441</v>
      </c>
      <c r="U552" s="9">
        <v>45259</v>
      </c>
      <c r="V552" s="9">
        <v>45259</v>
      </c>
      <c r="W552" s="8">
        <v>441</v>
      </c>
    </row>
    <row r="553" spans="1:23" x14ac:dyDescent="0.35">
      <c r="A553" s="10">
        <v>0</v>
      </c>
      <c r="B553" s="6" t="s">
        <v>103</v>
      </c>
      <c r="C553" s="7" t="s">
        <v>34</v>
      </c>
      <c r="D553" s="7" t="s">
        <v>1588</v>
      </c>
      <c r="E553" s="7" t="s">
        <v>49</v>
      </c>
      <c r="F553" s="7"/>
      <c r="H553" s="7"/>
      <c r="I553" s="7"/>
      <c r="J553" s="7" t="s">
        <v>1417</v>
      </c>
      <c r="K553" s="7"/>
      <c r="L553" s="7" t="s">
        <v>1418</v>
      </c>
      <c r="M553" s="7"/>
      <c r="O553" s="7"/>
      <c r="P553" s="7"/>
      <c r="Q553" s="7" t="s">
        <v>1417</v>
      </c>
      <c r="R553" s="7"/>
      <c r="S553" s="7" t="s">
        <v>1418</v>
      </c>
      <c r="T553" s="8">
        <v>441</v>
      </c>
      <c r="U553" s="9">
        <v>45259</v>
      </c>
      <c r="V553" s="9">
        <v>45259</v>
      </c>
      <c r="W553" s="8">
        <v>441</v>
      </c>
    </row>
    <row r="554" spans="1:23" ht="29" x14ac:dyDescent="0.35">
      <c r="A554" s="10" t="s">
        <v>1589</v>
      </c>
      <c r="B554" s="6" t="s">
        <v>103</v>
      </c>
      <c r="C554" s="7" t="s">
        <v>34</v>
      </c>
      <c r="D554" s="7" t="s">
        <v>1590</v>
      </c>
      <c r="E554" s="7" t="s">
        <v>49</v>
      </c>
      <c r="F554" s="7"/>
      <c r="G554" s="7"/>
      <c r="H554" s="7"/>
      <c r="I554" s="7"/>
      <c r="J554" s="3" t="s">
        <v>1591</v>
      </c>
      <c r="K554" s="7"/>
      <c r="L554" s="3" t="s">
        <v>1592</v>
      </c>
      <c r="O554" s="7"/>
      <c r="P554" s="7"/>
      <c r="Q554" s="3" t="s">
        <v>1591</v>
      </c>
      <c r="R554" s="7"/>
      <c r="S554" s="3" t="s">
        <v>1592</v>
      </c>
      <c r="T554" s="8">
        <v>5200</v>
      </c>
      <c r="U554" s="9">
        <v>45243</v>
      </c>
      <c r="V554" s="9">
        <v>45280</v>
      </c>
      <c r="W554" s="8">
        <v>5200</v>
      </c>
    </row>
    <row r="555" spans="1:23" x14ac:dyDescent="0.35">
      <c r="A555" s="10">
        <v>0</v>
      </c>
      <c r="B555" s="6" t="s">
        <v>103</v>
      </c>
      <c r="C555" s="7" t="s">
        <v>34</v>
      </c>
      <c r="D555" s="7" t="s">
        <v>1593</v>
      </c>
      <c r="E555" s="7" t="s">
        <v>49</v>
      </c>
      <c r="F555" s="7"/>
      <c r="G555" s="7"/>
      <c r="H555" s="7"/>
      <c r="I555" s="7"/>
      <c r="J555" s="7"/>
      <c r="K555" s="7"/>
      <c r="L555" s="7" t="s">
        <v>1594</v>
      </c>
      <c r="M555" s="7"/>
      <c r="N555" s="7"/>
      <c r="O555" s="7"/>
      <c r="P555" s="7"/>
      <c r="Q555" s="7"/>
      <c r="R555" s="7"/>
      <c r="S555" s="7" t="s">
        <v>1594</v>
      </c>
      <c r="T555" s="8">
        <v>1500</v>
      </c>
      <c r="U555" s="9">
        <v>45236</v>
      </c>
      <c r="V555" s="9">
        <v>45602</v>
      </c>
      <c r="W555" s="8">
        <v>1487.58</v>
      </c>
    </row>
    <row r="556" spans="1:23" x14ac:dyDescent="0.35">
      <c r="A556" s="10">
        <v>0</v>
      </c>
      <c r="B556" s="6" t="s">
        <v>103</v>
      </c>
      <c r="C556" s="7" t="s">
        <v>34</v>
      </c>
      <c r="D556" s="7" t="s">
        <v>1593</v>
      </c>
      <c r="E556" s="7" t="s">
        <v>49</v>
      </c>
      <c r="F556" s="7"/>
      <c r="G556" s="7"/>
      <c r="H556" s="7"/>
      <c r="I556" s="7"/>
      <c r="J556" s="7"/>
      <c r="K556" s="7"/>
      <c r="L556" s="7" t="s">
        <v>1594</v>
      </c>
      <c r="M556" s="7"/>
      <c r="N556" s="7"/>
      <c r="O556" s="7"/>
      <c r="P556" s="7"/>
      <c r="Q556" s="7"/>
      <c r="R556" s="7"/>
      <c r="S556" s="7" t="s">
        <v>1594</v>
      </c>
      <c r="T556" s="8">
        <v>1500</v>
      </c>
      <c r="U556" s="9">
        <v>45236</v>
      </c>
      <c r="V556" s="9">
        <v>45602</v>
      </c>
      <c r="W556" s="8">
        <v>1487.58</v>
      </c>
    </row>
    <row r="557" spans="1:23" ht="29" x14ac:dyDescent="0.35">
      <c r="A557" s="10">
        <v>0</v>
      </c>
      <c r="B557" s="6" t="s">
        <v>103</v>
      </c>
      <c r="C557" s="7" t="s">
        <v>34</v>
      </c>
      <c r="D557" s="7" t="s">
        <v>1595</v>
      </c>
      <c r="E557" s="7" t="s">
        <v>49</v>
      </c>
      <c r="F557" s="7"/>
      <c r="H557" s="7"/>
      <c r="I557" s="7"/>
      <c r="J557" s="7" t="s">
        <v>1400</v>
      </c>
      <c r="K557" s="7"/>
      <c r="L557" s="7" t="s">
        <v>1401</v>
      </c>
      <c r="M557" s="7"/>
      <c r="N557" s="7"/>
      <c r="O557" s="7"/>
      <c r="P557" s="7"/>
      <c r="Q557" s="7" t="s">
        <v>1400</v>
      </c>
      <c r="R557" s="7"/>
      <c r="S557" s="7" t="s">
        <v>1401</v>
      </c>
      <c r="T557" s="8">
        <v>6350</v>
      </c>
      <c r="U557" s="9">
        <v>45201</v>
      </c>
      <c r="V557" s="9">
        <v>45393</v>
      </c>
      <c r="W557" s="8">
        <v>6000</v>
      </c>
    </row>
    <row r="558" spans="1:23" ht="43.5" x14ac:dyDescent="0.35">
      <c r="A558" s="10">
        <v>0</v>
      </c>
      <c r="B558" s="6" t="s">
        <v>103</v>
      </c>
      <c r="C558" s="7" t="s">
        <v>34</v>
      </c>
      <c r="D558" s="3" t="s">
        <v>1596</v>
      </c>
      <c r="E558" s="7" t="s">
        <v>49</v>
      </c>
      <c r="F558" s="7"/>
      <c r="G558" s="7"/>
      <c r="H558" s="7"/>
      <c r="I558" s="7"/>
      <c r="J558" s="7" t="s">
        <v>1392</v>
      </c>
      <c r="K558" s="7"/>
      <c r="L558" s="7" t="s">
        <v>1393</v>
      </c>
      <c r="M558" s="7"/>
      <c r="N558" s="7"/>
      <c r="O558" s="7"/>
      <c r="P558" s="7"/>
      <c r="Q558" s="7" t="s">
        <v>1392</v>
      </c>
      <c r="R558" s="7"/>
      <c r="S558" s="7" t="s">
        <v>1393</v>
      </c>
      <c r="T558" s="8">
        <v>6146</v>
      </c>
      <c r="U558" s="9">
        <v>45292</v>
      </c>
      <c r="V558" s="9">
        <v>45657</v>
      </c>
      <c r="W558" s="8">
        <v>3146</v>
      </c>
    </row>
    <row r="559" spans="1:23" ht="43.5" x14ac:dyDescent="0.35">
      <c r="A559" s="10">
        <v>0</v>
      </c>
      <c r="B559" s="6" t="s">
        <v>103</v>
      </c>
      <c r="C559" s="7" t="s">
        <v>34</v>
      </c>
      <c r="D559" s="3" t="s">
        <v>1596</v>
      </c>
      <c r="E559" s="7" t="s">
        <v>49</v>
      </c>
      <c r="F559" s="7"/>
      <c r="G559" s="7"/>
      <c r="H559" s="7"/>
      <c r="I559" s="7"/>
      <c r="J559" s="7" t="s">
        <v>1392</v>
      </c>
      <c r="K559" s="7"/>
      <c r="L559" s="7" t="s">
        <v>1393</v>
      </c>
      <c r="M559" s="7"/>
      <c r="N559" s="7"/>
      <c r="O559" s="7"/>
      <c r="P559" s="7"/>
      <c r="Q559" s="7" t="s">
        <v>1392</v>
      </c>
      <c r="R559" s="7"/>
      <c r="S559" s="7" t="s">
        <v>1393</v>
      </c>
      <c r="T559" s="8">
        <v>6146</v>
      </c>
      <c r="U559" s="9">
        <v>45292</v>
      </c>
      <c r="V559" s="9">
        <v>45657</v>
      </c>
      <c r="W559" s="8">
        <v>3146</v>
      </c>
    </row>
    <row r="560" spans="1:23" ht="29" x14ac:dyDescent="0.35">
      <c r="A560" s="10" t="s">
        <v>1597</v>
      </c>
      <c r="B560" s="6" t="s">
        <v>103</v>
      </c>
      <c r="C560" s="7" t="s">
        <v>34</v>
      </c>
      <c r="D560" s="3" t="s">
        <v>1598</v>
      </c>
      <c r="E560" s="7" t="s">
        <v>49</v>
      </c>
      <c r="F560" s="7"/>
      <c r="G560" s="7"/>
      <c r="H560" s="7"/>
      <c r="I560" s="7"/>
      <c r="J560" s="3" t="s">
        <v>1599</v>
      </c>
      <c r="K560" s="7"/>
      <c r="L560" s="7" t="s">
        <v>97</v>
      </c>
      <c r="M560" s="7"/>
      <c r="N560" s="7"/>
      <c r="O560" s="7"/>
      <c r="P560" s="7"/>
      <c r="Q560" s="3" t="s">
        <v>1599</v>
      </c>
      <c r="R560" s="7"/>
      <c r="S560" s="7" t="s">
        <v>97</v>
      </c>
      <c r="T560" s="8">
        <v>40000</v>
      </c>
      <c r="U560" s="9" t="s">
        <v>1600</v>
      </c>
      <c r="V560" s="9" t="s">
        <v>1601</v>
      </c>
      <c r="W560" s="8">
        <v>60653.39</v>
      </c>
    </row>
    <row r="561" spans="1:23" ht="43.5" x14ac:dyDescent="0.35">
      <c r="A561" s="10" t="s">
        <v>1602</v>
      </c>
      <c r="B561" s="6" t="s">
        <v>103</v>
      </c>
      <c r="C561" s="7" t="s">
        <v>34</v>
      </c>
      <c r="D561" s="7" t="s">
        <v>1603</v>
      </c>
      <c r="E561" s="7" t="s">
        <v>49</v>
      </c>
      <c r="F561" s="7"/>
      <c r="H561" s="7"/>
      <c r="I561" s="7"/>
      <c r="J561" s="7" t="s">
        <v>1410</v>
      </c>
      <c r="K561" s="7"/>
      <c r="L561" s="7" t="s">
        <v>1411</v>
      </c>
      <c r="M561" s="7"/>
      <c r="O561" s="7"/>
      <c r="P561" s="7"/>
      <c r="Q561" s="7" t="s">
        <v>1410</v>
      </c>
      <c r="R561" s="7"/>
      <c r="S561" s="7" t="s">
        <v>1411</v>
      </c>
      <c r="T561" s="8">
        <v>40000</v>
      </c>
      <c r="U561" s="9" t="s">
        <v>1600</v>
      </c>
      <c r="V561" s="9" t="s">
        <v>1601</v>
      </c>
      <c r="W561" s="8">
        <v>34825</v>
      </c>
    </row>
    <row r="562" spans="1:23" ht="29" x14ac:dyDescent="0.35">
      <c r="A562" s="10">
        <v>0</v>
      </c>
      <c r="B562" s="6" t="s">
        <v>103</v>
      </c>
      <c r="C562" s="7" t="s">
        <v>34</v>
      </c>
      <c r="D562" s="7" t="s">
        <v>1604</v>
      </c>
      <c r="E562" s="7" t="s">
        <v>49</v>
      </c>
      <c r="F562" s="7"/>
      <c r="G562" s="7"/>
      <c r="H562" s="7"/>
      <c r="I562" s="7"/>
      <c r="J562" s="3">
        <v>15363801000</v>
      </c>
      <c r="K562" s="7"/>
      <c r="L562" s="3" t="s">
        <v>1587</v>
      </c>
      <c r="O562" s="7"/>
      <c r="P562" s="7"/>
      <c r="Q562" s="3">
        <v>15363801000</v>
      </c>
      <c r="R562" s="7"/>
      <c r="S562" s="3" t="s">
        <v>1587</v>
      </c>
      <c r="T562" s="8">
        <v>1050</v>
      </c>
      <c r="U562" s="9">
        <v>45231</v>
      </c>
      <c r="V562" s="9">
        <v>45322</v>
      </c>
      <c r="W562" s="8">
        <v>0</v>
      </c>
    </row>
    <row r="563" spans="1:23" x14ac:dyDescent="0.35">
      <c r="A563" s="10">
        <v>0</v>
      </c>
      <c r="B563" s="6" t="s">
        <v>103</v>
      </c>
      <c r="C563" s="7" t="s">
        <v>34</v>
      </c>
      <c r="D563" s="7" t="s">
        <v>1605</v>
      </c>
      <c r="E563" s="7" t="s">
        <v>49</v>
      </c>
      <c r="F563" s="7"/>
      <c r="H563" s="7"/>
      <c r="I563" s="7"/>
      <c r="J563" s="7" t="s">
        <v>1417</v>
      </c>
      <c r="K563" s="7"/>
      <c r="L563" s="7" t="s">
        <v>1418</v>
      </c>
      <c r="M563" s="7"/>
      <c r="O563" s="7"/>
      <c r="P563" s="7"/>
      <c r="Q563" s="7" t="s">
        <v>1417</v>
      </c>
      <c r="R563" s="7"/>
      <c r="S563" s="7" t="s">
        <v>1418</v>
      </c>
      <c r="T563" s="8">
        <v>1568</v>
      </c>
      <c r="U563" s="9">
        <v>45259</v>
      </c>
      <c r="V563" s="9">
        <v>45259</v>
      </c>
      <c r="W563" s="8">
        <v>1568</v>
      </c>
    </row>
    <row r="564" spans="1:23" ht="29" x14ac:dyDescent="0.35">
      <c r="A564" s="10">
        <v>0</v>
      </c>
      <c r="B564" s="6" t="s">
        <v>103</v>
      </c>
      <c r="C564" s="7" t="s">
        <v>34</v>
      </c>
      <c r="D564" s="7" t="s">
        <v>1606</v>
      </c>
      <c r="E564" s="7" t="s">
        <v>49</v>
      </c>
      <c r="F564" s="7"/>
      <c r="H564" s="7"/>
      <c r="I564" s="7"/>
      <c r="J564" s="7" t="s">
        <v>518</v>
      </c>
      <c r="K564" s="7"/>
      <c r="L564" s="7" t="s">
        <v>1421</v>
      </c>
      <c r="M564" s="7"/>
      <c r="O564" s="7"/>
      <c r="P564" s="7"/>
      <c r="Q564" s="7" t="s">
        <v>518</v>
      </c>
      <c r="R564" s="7"/>
      <c r="S564" s="7" t="s">
        <v>1421</v>
      </c>
      <c r="T564" s="8">
        <v>2574</v>
      </c>
      <c r="U564" s="9" t="s">
        <v>1600</v>
      </c>
      <c r="V564" s="9" t="s">
        <v>1601</v>
      </c>
      <c r="W564" s="8">
        <v>2574</v>
      </c>
    </row>
    <row r="565" spans="1:23" ht="29" x14ac:dyDescent="0.35">
      <c r="A565" s="10" t="s">
        <v>1607</v>
      </c>
      <c r="B565" s="6" t="s">
        <v>103</v>
      </c>
      <c r="C565" s="7" t="s">
        <v>34</v>
      </c>
      <c r="D565" s="7" t="s">
        <v>1608</v>
      </c>
      <c r="E565" s="7" t="s">
        <v>49</v>
      </c>
      <c r="F565" s="7"/>
      <c r="G565" s="7"/>
      <c r="H565" s="7"/>
      <c r="I565" s="7"/>
      <c r="J565" s="3" t="s">
        <v>1609</v>
      </c>
      <c r="K565" s="7"/>
      <c r="L565" s="3" t="s">
        <v>1610</v>
      </c>
      <c r="O565" s="7"/>
      <c r="P565" s="7"/>
      <c r="Q565" s="3" t="s">
        <v>1609</v>
      </c>
      <c r="R565" s="7"/>
      <c r="S565" s="3" t="s">
        <v>1610</v>
      </c>
      <c r="T565" s="8">
        <v>832</v>
      </c>
      <c r="U565" s="9">
        <v>45280</v>
      </c>
      <c r="V565" s="9">
        <v>45280</v>
      </c>
      <c r="W565" s="8">
        <v>832</v>
      </c>
    </row>
    <row r="566" spans="1:23" x14ac:dyDescent="0.35">
      <c r="A566" s="10">
        <v>0</v>
      </c>
      <c r="B566" s="6" t="s">
        <v>103</v>
      </c>
      <c r="C566" s="7" t="s">
        <v>34</v>
      </c>
      <c r="D566" s="7" t="s">
        <v>1611</v>
      </c>
      <c r="E566" s="7" t="s">
        <v>49</v>
      </c>
      <c r="F566" s="7"/>
      <c r="H566" s="7"/>
      <c r="I566" s="7"/>
      <c r="J566" s="3" t="s">
        <v>410</v>
      </c>
      <c r="K566" s="7"/>
      <c r="L566" s="3" t="s">
        <v>1612</v>
      </c>
      <c r="M566" s="7"/>
      <c r="O566" s="7"/>
      <c r="P566" s="7"/>
      <c r="Q566" s="3" t="s">
        <v>410</v>
      </c>
      <c r="R566" s="7"/>
      <c r="S566" s="3" t="s">
        <v>1612</v>
      </c>
      <c r="T566" s="8">
        <v>400</v>
      </c>
      <c r="U566" s="9">
        <v>45309</v>
      </c>
      <c r="V566" s="9">
        <v>45313</v>
      </c>
      <c r="W566" s="8">
        <v>0</v>
      </c>
    </row>
    <row r="567" spans="1:23" ht="29" x14ac:dyDescent="0.35">
      <c r="A567" s="10">
        <v>0</v>
      </c>
      <c r="B567" s="6" t="s">
        <v>103</v>
      </c>
      <c r="C567" s="7" t="s">
        <v>34</v>
      </c>
      <c r="D567" s="7" t="s">
        <v>1613</v>
      </c>
      <c r="E567" s="7" t="s">
        <v>49</v>
      </c>
      <c r="F567" s="7"/>
      <c r="G567" s="7"/>
      <c r="H567" s="7"/>
      <c r="I567" s="7"/>
      <c r="J567" s="7" t="s">
        <v>1398</v>
      </c>
      <c r="K567" s="7"/>
      <c r="L567" s="3" t="s">
        <v>1399</v>
      </c>
      <c r="O567" s="7"/>
      <c r="P567" s="7"/>
      <c r="Q567" s="7" t="s">
        <v>1398</v>
      </c>
      <c r="R567" s="7"/>
      <c r="S567" s="3" t="s">
        <v>1399</v>
      </c>
      <c r="T567" s="8">
        <v>750</v>
      </c>
      <c r="U567" s="9">
        <v>45306</v>
      </c>
      <c r="V567" s="9">
        <v>45306</v>
      </c>
      <c r="W567" s="8">
        <v>0</v>
      </c>
    </row>
    <row r="568" spans="1:23" x14ac:dyDescent="0.35">
      <c r="A568" s="10">
        <v>0</v>
      </c>
      <c r="B568" s="6" t="s">
        <v>103</v>
      </c>
      <c r="C568" s="7" t="s">
        <v>34</v>
      </c>
      <c r="D568" s="7" t="s">
        <v>1614</v>
      </c>
      <c r="E568" s="7" t="s">
        <v>49</v>
      </c>
      <c r="F568" s="7"/>
      <c r="G568" s="7"/>
      <c r="H568" s="7"/>
      <c r="I568" s="7"/>
      <c r="J568" s="3" t="s">
        <v>1615</v>
      </c>
      <c r="K568" s="7"/>
      <c r="L568" s="3" t="s">
        <v>1616</v>
      </c>
      <c r="O568" s="7"/>
      <c r="P568" s="7"/>
      <c r="Q568" s="3" t="s">
        <v>1615</v>
      </c>
      <c r="R568" s="7"/>
      <c r="S568" s="3" t="s">
        <v>1616</v>
      </c>
      <c r="T568" s="8">
        <v>12200</v>
      </c>
      <c r="U568" s="9" t="s">
        <v>1601</v>
      </c>
      <c r="V568" s="9" t="s">
        <v>1601</v>
      </c>
      <c r="W568" s="8">
        <v>0</v>
      </c>
    </row>
    <row r="569" spans="1:23" ht="29" x14ac:dyDescent="0.35">
      <c r="A569" s="10">
        <v>0</v>
      </c>
      <c r="B569" s="6" t="s">
        <v>103</v>
      </c>
      <c r="C569" s="7" t="s">
        <v>34</v>
      </c>
      <c r="D569" s="7" t="s">
        <v>1617</v>
      </c>
      <c r="E569" s="7" t="s">
        <v>49</v>
      </c>
      <c r="F569" s="7"/>
      <c r="H569" s="7"/>
      <c r="I569" s="7"/>
      <c r="J569" s="7" t="s">
        <v>952</v>
      </c>
      <c r="K569" s="7"/>
      <c r="L569" s="7" t="s">
        <v>1316</v>
      </c>
      <c r="M569" s="7"/>
      <c r="O569" s="7"/>
      <c r="P569" s="7"/>
      <c r="Q569" s="7" t="s">
        <v>952</v>
      </c>
      <c r="R569" s="7"/>
      <c r="S569" s="7" t="s">
        <v>1316</v>
      </c>
      <c r="T569" s="8">
        <v>950</v>
      </c>
      <c r="U569" s="9">
        <v>45344</v>
      </c>
      <c r="V569" s="9">
        <v>45378</v>
      </c>
      <c r="W569" s="8">
        <v>0</v>
      </c>
    </row>
    <row r="570" spans="1:23" x14ac:dyDescent="0.35">
      <c r="T570" s="14"/>
    </row>
  </sheetData>
  <autoFilter ref="A2:W569" xr:uid="{0699C4F2-EB9F-422B-B029-F635C05A756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Consob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Savastano, Francesca</dc:creator>
  <cp:lastModifiedBy>Savastano, Francesca</cp:lastModifiedBy>
  <dcterms:created xsi:type="dcterms:W3CDTF">2024-01-26T12:16:51Z</dcterms:created>
  <dcterms:modified xsi:type="dcterms:W3CDTF">2025-05-30T14:20:50Z</dcterms:modified>
</cp:coreProperties>
</file>